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eur\OneDrive\Documents\RAD 2026\"/>
    </mc:Choice>
  </mc:AlternateContent>
  <bookViews>
    <workbookView xWindow="-120" yWindow="-120" windowWidth="29040" windowHeight="15720"/>
  </bookViews>
  <sheets>
    <sheet name="BILAN DES 4 FDM" sheetId="1" r:id="rId1"/>
    <sheet name="BILAN POUR TCD TRAVAIL EN COURS" sheetId="2" r:id="rId2"/>
    <sheet name="TCD RESULTATS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'BILAN DES 4 FDM'!$A$3:$R$195</definedName>
    <definedName name="_xlnm._FilterDatabase" localSheetId="1" hidden="1">'BILAN POUR TCD TRAVAIL EN COURS'!$A$4:$U$197</definedName>
  </definedNames>
  <calcPr calcId="152511"/>
  <pivotCaches>
    <pivotCache cacheId="329" r:id="rId11"/>
    <pivotCache cacheId="346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8" i="3" l="1"/>
  <c r="AD5" i="3"/>
  <c r="N5" i="3"/>
  <c r="A5" i="3"/>
  <c r="D58" i="1"/>
  <c r="E58" i="1"/>
  <c r="F58" i="1"/>
  <c r="AQ6" i="3"/>
  <c r="AQ7" i="3" l="1"/>
  <c r="I194" i="1"/>
  <c r="I192" i="1"/>
  <c r="I191" i="1"/>
  <c r="I190" i="1"/>
  <c r="I177" i="1"/>
  <c r="AQ5" i="3"/>
  <c r="I175" i="1"/>
  <c r="I173" i="1"/>
  <c r="I172" i="1"/>
  <c r="I169" i="1"/>
  <c r="I168" i="1"/>
  <c r="I167" i="1"/>
  <c r="I164" i="1"/>
  <c r="I163" i="1"/>
  <c r="I155" i="1"/>
  <c r="H194" i="1"/>
  <c r="H193" i="1"/>
  <c r="H192" i="1"/>
  <c r="H190" i="1"/>
  <c r="H189" i="1"/>
  <c r="H186" i="1"/>
  <c r="H185" i="1"/>
  <c r="H182" i="1"/>
  <c r="H178" i="1"/>
  <c r="H177" i="1"/>
  <c r="H174" i="1"/>
  <c r="H170" i="1"/>
  <c r="H169" i="1"/>
  <c r="H168" i="1"/>
  <c r="H166" i="1"/>
  <c r="H165" i="1"/>
  <c r="H158" i="1"/>
  <c r="H157" i="1"/>
  <c r="H156" i="1"/>
  <c r="H155" i="1"/>
  <c r="H152" i="1"/>
  <c r="I129" i="1"/>
  <c r="I123" i="1"/>
  <c r="I121" i="1"/>
  <c r="H128" i="1"/>
  <c r="H126" i="1"/>
  <c r="H124" i="1"/>
  <c r="H122" i="1"/>
  <c r="H121" i="1"/>
  <c r="H120" i="1"/>
  <c r="H117" i="1"/>
  <c r="H116" i="1"/>
  <c r="I20" i="1"/>
  <c r="I30" i="1"/>
  <c r="H45" i="1"/>
  <c r="I195" i="1"/>
  <c r="H195" i="1"/>
  <c r="H191" i="1"/>
  <c r="I189" i="1"/>
  <c r="I188" i="1"/>
  <c r="H188" i="1"/>
  <c r="I187" i="1"/>
  <c r="H187" i="1"/>
  <c r="I186" i="1"/>
  <c r="I185" i="1"/>
  <c r="I184" i="1"/>
  <c r="H184" i="1"/>
  <c r="H183" i="1"/>
  <c r="I182" i="1"/>
  <c r="I181" i="1"/>
  <c r="H181" i="1"/>
  <c r="I180" i="1"/>
  <c r="H180" i="1"/>
  <c r="I179" i="1"/>
  <c r="H179" i="1"/>
  <c r="I178" i="1"/>
  <c r="I176" i="1"/>
  <c r="H176" i="1"/>
  <c r="H175" i="1"/>
  <c r="I174" i="1"/>
  <c r="H173" i="1"/>
  <c r="H172" i="1"/>
  <c r="I171" i="1"/>
  <c r="H171" i="1"/>
  <c r="H167" i="1"/>
  <c r="I165" i="1"/>
  <c r="H164" i="1"/>
  <c r="H163" i="1"/>
  <c r="I162" i="1"/>
  <c r="I161" i="1"/>
  <c r="H161" i="1"/>
  <c r="I160" i="1"/>
  <c r="H160" i="1"/>
  <c r="H159" i="1"/>
  <c r="I158" i="1"/>
  <c r="I156" i="1"/>
  <c r="H154" i="1"/>
  <c r="I153" i="1"/>
  <c r="I152" i="1"/>
  <c r="I151" i="1"/>
  <c r="H151" i="1"/>
  <c r="I150" i="1"/>
  <c r="H150" i="1"/>
  <c r="I149" i="1"/>
  <c r="H149" i="1"/>
  <c r="I148" i="1"/>
  <c r="H148" i="1"/>
  <c r="H147" i="1"/>
  <c r="F148" i="1"/>
  <c r="K147" i="1"/>
  <c r="G195" i="1"/>
  <c r="F195" i="1"/>
  <c r="E195" i="1"/>
  <c r="D195" i="1"/>
  <c r="G194" i="1"/>
  <c r="F194" i="1"/>
  <c r="E194" i="1"/>
  <c r="D194" i="1"/>
  <c r="G193" i="1"/>
  <c r="F193" i="1"/>
  <c r="E193" i="1"/>
  <c r="D193" i="1"/>
  <c r="G192" i="1"/>
  <c r="F192" i="1"/>
  <c r="E192" i="1"/>
  <c r="D192" i="1"/>
  <c r="G191" i="1"/>
  <c r="F191" i="1"/>
  <c r="E191" i="1"/>
  <c r="D191" i="1"/>
  <c r="G190" i="1"/>
  <c r="F190" i="1"/>
  <c r="E190" i="1"/>
  <c r="D190" i="1"/>
  <c r="G189" i="1"/>
  <c r="F189" i="1"/>
  <c r="E189" i="1"/>
  <c r="D189" i="1"/>
  <c r="G188" i="1"/>
  <c r="F188" i="1"/>
  <c r="E188" i="1"/>
  <c r="D188" i="1"/>
  <c r="G187" i="1"/>
  <c r="F187" i="1"/>
  <c r="E187" i="1"/>
  <c r="D187" i="1"/>
  <c r="G186" i="1"/>
  <c r="F186" i="1"/>
  <c r="E186" i="1"/>
  <c r="D186" i="1"/>
  <c r="G185" i="1"/>
  <c r="F185" i="1"/>
  <c r="E185" i="1"/>
  <c r="D185" i="1"/>
  <c r="G184" i="1"/>
  <c r="F184" i="1"/>
  <c r="E184" i="1"/>
  <c r="D184" i="1"/>
  <c r="G183" i="1"/>
  <c r="F183" i="1"/>
  <c r="E183" i="1"/>
  <c r="D183" i="1"/>
  <c r="G182" i="1"/>
  <c r="F182" i="1"/>
  <c r="E182" i="1"/>
  <c r="D182" i="1"/>
  <c r="G181" i="1"/>
  <c r="F181" i="1"/>
  <c r="E181" i="1"/>
  <c r="D181" i="1"/>
  <c r="G180" i="1"/>
  <c r="F180" i="1"/>
  <c r="E180" i="1"/>
  <c r="D180" i="1"/>
  <c r="G179" i="1"/>
  <c r="F179" i="1"/>
  <c r="E179" i="1"/>
  <c r="D179" i="1"/>
  <c r="G178" i="1"/>
  <c r="F178" i="1"/>
  <c r="E178" i="1"/>
  <c r="D178" i="1"/>
  <c r="G177" i="1"/>
  <c r="F177" i="1"/>
  <c r="E177" i="1"/>
  <c r="D177" i="1"/>
  <c r="G176" i="1"/>
  <c r="F176" i="1"/>
  <c r="E176" i="1"/>
  <c r="D176" i="1"/>
  <c r="G175" i="1"/>
  <c r="F175" i="1"/>
  <c r="E175" i="1"/>
  <c r="D175" i="1"/>
  <c r="G174" i="1"/>
  <c r="F174" i="1"/>
  <c r="E174" i="1"/>
  <c r="D174" i="1"/>
  <c r="G173" i="1"/>
  <c r="F173" i="1"/>
  <c r="E173" i="1"/>
  <c r="D173" i="1"/>
  <c r="G172" i="1"/>
  <c r="F172" i="1"/>
  <c r="E172" i="1"/>
  <c r="D172" i="1"/>
  <c r="G171" i="1"/>
  <c r="F171" i="1"/>
  <c r="E171" i="1"/>
  <c r="D171" i="1"/>
  <c r="G170" i="1"/>
  <c r="F170" i="1"/>
  <c r="E170" i="1"/>
  <c r="D170" i="1"/>
  <c r="G169" i="1"/>
  <c r="F169" i="1"/>
  <c r="E169" i="1"/>
  <c r="D169" i="1"/>
  <c r="G168" i="1"/>
  <c r="F168" i="1"/>
  <c r="E168" i="1"/>
  <c r="D168" i="1"/>
  <c r="G167" i="1"/>
  <c r="F167" i="1"/>
  <c r="E167" i="1"/>
  <c r="D167" i="1"/>
  <c r="G166" i="1"/>
  <c r="F166" i="1"/>
  <c r="E166" i="1"/>
  <c r="D166" i="1"/>
  <c r="G165" i="1"/>
  <c r="F165" i="1"/>
  <c r="E165" i="1"/>
  <c r="D165" i="1"/>
  <c r="G164" i="1"/>
  <c r="F164" i="1"/>
  <c r="E164" i="1"/>
  <c r="D164" i="1"/>
  <c r="G163" i="1"/>
  <c r="F163" i="1"/>
  <c r="E163" i="1"/>
  <c r="D163" i="1"/>
  <c r="G162" i="1"/>
  <c r="F162" i="1"/>
  <c r="E162" i="1"/>
  <c r="D162" i="1"/>
  <c r="G161" i="1"/>
  <c r="F161" i="1"/>
  <c r="E161" i="1"/>
  <c r="D161" i="1"/>
  <c r="G160" i="1"/>
  <c r="F160" i="1"/>
  <c r="E160" i="1"/>
  <c r="D160" i="1"/>
  <c r="G159" i="1"/>
  <c r="F159" i="1"/>
  <c r="E159" i="1"/>
  <c r="D159" i="1"/>
  <c r="G158" i="1"/>
  <c r="F158" i="1"/>
  <c r="E158" i="1"/>
  <c r="D158" i="1"/>
  <c r="G157" i="1"/>
  <c r="F157" i="1"/>
  <c r="E157" i="1"/>
  <c r="D157" i="1"/>
  <c r="G156" i="1"/>
  <c r="F156" i="1"/>
  <c r="E156" i="1"/>
  <c r="D156" i="1"/>
  <c r="G155" i="1"/>
  <c r="F155" i="1"/>
  <c r="E155" i="1"/>
  <c r="D155" i="1"/>
  <c r="G154" i="1"/>
  <c r="F154" i="1"/>
  <c r="E154" i="1"/>
  <c r="D154" i="1"/>
  <c r="G153" i="1"/>
  <c r="F153" i="1"/>
  <c r="E153" i="1"/>
  <c r="D153" i="1"/>
  <c r="G151" i="1"/>
  <c r="F151" i="1"/>
  <c r="E151" i="1"/>
  <c r="D151" i="1"/>
  <c r="G150" i="1"/>
  <c r="F150" i="1"/>
  <c r="E150" i="1"/>
  <c r="D150" i="1"/>
  <c r="G149" i="1"/>
  <c r="F149" i="1"/>
  <c r="E149" i="1"/>
  <c r="D149" i="1"/>
  <c r="G148" i="1"/>
  <c r="E148" i="1"/>
  <c r="D148" i="1"/>
  <c r="L152" i="1"/>
  <c r="K152" i="1"/>
  <c r="G152" i="1"/>
  <c r="F152" i="1"/>
  <c r="E152" i="1"/>
  <c r="D152" i="1"/>
  <c r="I157" i="1"/>
  <c r="I147" i="1"/>
  <c r="G147" i="1"/>
  <c r="F147" i="1"/>
  <c r="E147" i="1"/>
  <c r="D147" i="1"/>
  <c r="L146" i="1"/>
  <c r="K146" i="1"/>
  <c r="I146" i="1"/>
  <c r="H146" i="1"/>
  <c r="G146" i="1"/>
  <c r="F146" i="1"/>
  <c r="E146" i="1"/>
  <c r="D146" i="1"/>
  <c r="L145" i="1"/>
  <c r="K145" i="1"/>
  <c r="I145" i="1"/>
  <c r="H145" i="1"/>
  <c r="G145" i="1"/>
  <c r="F145" i="1"/>
  <c r="E145" i="1"/>
  <c r="D145" i="1"/>
  <c r="L144" i="1"/>
  <c r="K144" i="1"/>
  <c r="I144" i="1"/>
  <c r="H144" i="1"/>
  <c r="G144" i="1"/>
  <c r="F144" i="1"/>
  <c r="E144" i="1"/>
  <c r="D144" i="1"/>
  <c r="L143" i="1"/>
  <c r="K143" i="1"/>
  <c r="I143" i="1"/>
  <c r="H143" i="1"/>
  <c r="G143" i="1"/>
  <c r="F143" i="1"/>
  <c r="E143" i="1"/>
  <c r="D143" i="1"/>
  <c r="L142" i="1"/>
  <c r="K142" i="1"/>
  <c r="I142" i="1"/>
  <c r="H142" i="1"/>
  <c r="G142" i="1"/>
  <c r="F142" i="1"/>
  <c r="E142" i="1"/>
  <c r="D142" i="1"/>
  <c r="L141" i="1"/>
  <c r="K141" i="1"/>
  <c r="I141" i="1"/>
  <c r="H141" i="1"/>
  <c r="G141" i="1"/>
  <c r="F141" i="1"/>
  <c r="E141" i="1"/>
  <c r="D141" i="1"/>
  <c r="L140" i="1"/>
  <c r="K140" i="1"/>
  <c r="I140" i="1"/>
  <c r="H140" i="1"/>
  <c r="G140" i="1"/>
  <c r="F140" i="1"/>
  <c r="E140" i="1"/>
  <c r="D140" i="1"/>
  <c r="L139" i="1"/>
  <c r="K139" i="1"/>
  <c r="I139" i="1"/>
  <c r="H139" i="1"/>
  <c r="G139" i="1"/>
  <c r="F139" i="1"/>
  <c r="E139" i="1"/>
  <c r="D139" i="1"/>
  <c r="L138" i="1"/>
  <c r="K138" i="1"/>
  <c r="I138" i="1"/>
  <c r="H138" i="1"/>
  <c r="G138" i="1"/>
  <c r="F138" i="1"/>
  <c r="E138" i="1"/>
  <c r="D138" i="1"/>
  <c r="L137" i="1"/>
  <c r="K137" i="1"/>
  <c r="I137" i="1"/>
  <c r="H137" i="1"/>
  <c r="G137" i="1"/>
  <c r="F137" i="1"/>
  <c r="E137" i="1"/>
  <c r="D137" i="1"/>
  <c r="L136" i="1"/>
  <c r="K136" i="1"/>
  <c r="I136" i="1"/>
  <c r="H136" i="1"/>
  <c r="G136" i="1"/>
  <c r="F136" i="1"/>
  <c r="E136" i="1"/>
  <c r="D136" i="1"/>
  <c r="L135" i="1"/>
  <c r="K135" i="1"/>
  <c r="I135" i="1"/>
  <c r="H135" i="1"/>
  <c r="G135" i="1"/>
  <c r="F135" i="1"/>
  <c r="E135" i="1"/>
  <c r="D135" i="1"/>
  <c r="L134" i="1"/>
  <c r="K134" i="1"/>
  <c r="I134" i="1"/>
  <c r="H134" i="1"/>
  <c r="G134" i="1"/>
  <c r="F134" i="1"/>
  <c r="E134" i="1"/>
  <c r="D134" i="1"/>
  <c r="L133" i="1"/>
  <c r="K133" i="1"/>
  <c r="I133" i="1"/>
  <c r="H133" i="1"/>
  <c r="G133" i="1"/>
  <c r="F133" i="1"/>
  <c r="E133" i="1"/>
  <c r="D133" i="1"/>
  <c r="L132" i="1"/>
  <c r="K132" i="1"/>
  <c r="I132" i="1"/>
  <c r="H132" i="1"/>
  <c r="G132" i="1"/>
  <c r="F132" i="1"/>
  <c r="E132" i="1"/>
  <c r="D132" i="1"/>
  <c r="L131" i="1"/>
  <c r="K131" i="1"/>
  <c r="I131" i="1"/>
  <c r="H131" i="1"/>
  <c r="G131" i="1"/>
  <c r="F131" i="1"/>
  <c r="E131" i="1"/>
  <c r="D131" i="1"/>
  <c r="L130" i="1"/>
  <c r="K130" i="1"/>
  <c r="I130" i="1"/>
  <c r="H130" i="1"/>
  <c r="G130" i="1"/>
  <c r="F130" i="1"/>
  <c r="E130" i="1"/>
  <c r="D130" i="1"/>
  <c r="L129" i="1"/>
  <c r="K129" i="1"/>
  <c r="H129" i="1"/>
  <c r="G129" i="1"/>
  <c r="F129" i="1"/>
  <c r="E129" i="1"/>
  <c r="D129" i="1"/>
  <c r="L128" i="1"/>
  <c r="K128" i="1"/>
  <c r="I128" i="1"/>
  <c r="G128" i="1"/>
  <c r="F128" i="1"/>
  <c r="E128" i="1"/>
  <c r="D128" i="1"/>
  <c r="L127" i="1"/>
  <c r="K127" i="1"/>
  <c r="I127" i="1"/>
  <c r="H127" i="1"/>
  <c r="G127" i="1"/>
  <c r="F127" i="1"/>
  <c r="E127" i="1"/>
  <c r="D127" i="1"/>
  <c r="L126" i="1"/>
  <c r="K126" i="1"/>
  <c r="I126" i="1"/>
  <c r="G126" i="1"/>
  <c r="F126" i="1"/>
  <c r="E126" i="1"/>
  <c r="D126" i="1"/>
  <c r="L125" i="1"/>
  <c r="K125" i="1"/>
  <c r="I125" i="1"/>
  <c r="G125" i="1"/>
  <c r="F125" i="1"/>
  <c r="E125" i="1"/>
  <c r="D125" i="1"/>
  <c r="L124" i="1"/>
  <c r="K124" i="1"/>
  <c r="I124" i="1"/>
  <c r="G124" i="1"/>
  <c r="F124" i="1"/>
  <c r="E124" i="1"/>
  <c r="D124" i="1"/>
  <c r="L123" i="1"/>
  <c r="K123" i="1"/>
  <c r="H123" i="1"/>
  <c r="G123" i="1"/>
  <c r="F123" i="1"/>
  <c r="E123" i="1"/>
  <c r="D123" i="1"/>
  <c r="L122" i="1"/>
  <c r="K122" i="1"/>
  <c r="I122" i="1"/>
  <c r="G122" i="1"/>
  <c r="F122" i="1"/>
  <c r="E122" i="1"/>
  <c r="D122" i="1"/>
  <c r="L121" i="1"/>
  <c r="K121" i="1"/>
  <c r="G121" i="1"/>
  <c r="F121" i="1"/>
  <c r="E121" i="1"/>
  <c r="D121" i="1"/>
  <c r="L120" i="1"/>
  <c r="K120" i="1"/>
  <c r="I120" i="1"/>
  <c r="G120" i="1"/>
  <c r="F120" i="1"/>
  <c r="E120" i="1"/>
  <c r="D120" i="1"/>
  <c r="L119" i="1"/>
  <c r="K119" i="1"/>
  <c r="I119" i="1"/>
  <c r="H119" i="1"/>
  <c r="G119" i="1"/>
  <c r="F119" i="1"/>
  <c r="E119" i="1"/>
  <c r="D119" i="1"/>
  <c r="L118" i="1"/>
  <c r="K118" i="1"/>
  <c r="H118" i="1"/>
  <c r="G118" i="1"/>
  <c r="F118" i="1"/>
  <c r="E118" i="1"/>
  <c r="D118" i="1"/>
  <c r="L117" i="1"/>
  <c r="K117" i="1"/>
  <c r="I117" i="1"/>
  <c r="G117" i="1"/>
  <c r="F117" i="1"/>
  <c r="E117" i="1"/>
  <c r="D117" i="1"/>
  <c r="L116" i="1"/>
  <c r="K116" i="1"/>
  <c r="I116" i="1"/>
  <c r="G116" i="1"/>
  <c r="F116" i="1"/>
  <c r="E116" i="1"/>
  <c r="D116" i="1"/>
  <c r="L115" i="1"/>
  <c r="K115" i="1"/>
  <c r="I115" i="1"/>
  <c r="H115" i="1"/>
  <c r="G115" i="1"/>
  <c r="F115" i="1"/>
  <c r="E115" i="1"/>
  <c r="D115" i="1"/>
  <c r="L114" i="1"/>
  <c r="K114" i="1"/>
  <c r="I114" i="1"/>
  <c r="H114" i="1"/>
  <c r="G114" i="1"/>
  <c r="F114" i="1"/>
  <c r="E114" i="1"/>
  <c r="D114" i="1"/>
  <c r="L113" i="1"/>
  <c r="K113" i="1"/>
  <c r="I113" i="1"/>
  <c r="H113" i="1"/>
  <c r="G113" i="1"/>
  <c r="F113" i="1"/>
  <c r="E113" i="1"/>
  <c r="D113" i="1"/>
  <c r="L112" i="1"/>
  <c r="K112" i="1"/>
  <c r="I112" i="1"/>
  <c r="H112" i="1"/>
  <c r="G112" i="1"/>
  <c r="F112" i="1"/>
  <c r="E112" i="1"/>
  <c r="D112" i="1"/>
  <c r="L111" i="1"/>
  <c r="K111" i="1"/>
  <c r="I111" i="1"/>
  <c r="H111" i="1"/>
  <c r="G111" i="1"/>
  <c r="F111" i="1"/>
  <c r="E111" i="1"/>
  <c r="D111" i="1"/>
  <c r="L110" i="1"/>
  <c r="K110" i="1"/>
  <c r="I110" i="1"/>
  <c r="H110" i="1"/>
  <c r="G110" i="1"/>
  <c r="F110" i="1"/>
  <c r="E110" i="1"/>
  <c r="D110" i="1"/>
  <c r="L109" i="1"/>
  <c r="K109" i="1"/>
  <c r="I109" i="1"/>
  <c r="H109" i="1"/>
  <c r="G109" i="1"/>
  <c r="F109" i="1"/>
  <c r="E109" i="1"/>
  <c r="D109" i="1"/>
  <c r="L108" i="1"/>
  <c r="K108" i="1"/>
  <c r="I108" i="1"/>
  <c r="H108" i="1"/>
  <c r="G108" i="1"/>
  <c r="F108" i="1"/>
  <c r="E108" i="1"/>
  <c r="D108" i="1"/>
  <c r="L107" i="1"/>
  <c r="K107" i="1"/>
  <c r="I107" i="1"/>
  <c r="H107" i="1"/>
  <c r="G107" i="1"/>
  <c r="F107" i="1"/>
  <c r="E107" i="1"/>
  <c r="D107" i="1"/>
  <c r="L106" i="1"/>
  <c r="K106" i="1"/>
  <c r="I106" i="1"/>
  <c r="H106" i="1"/>
  <c r="G106" i="1"/>
  <c r="F106" i="1"/>
  <c r="E106" i="1"/>
  <c r="D106" i="1"/>
  <c r="L105" i="1"/>
  <c r="K105" i="1"/>
  <c r="I105" i="1"/>
  <c r="H105" i="1"/>
  <c r="G105" i="1"/>
  <c r="F105" i="1"/>
  <c r="E105" i="1"/>
  <c r="D105" i="1"/>
  <c r="L104" i="1"/>
  <c r="K104" i="1"/>
  <c r="I104" i="1"/>
  <c r="H104" i="1"/>
  <c r="G104" i="1"/>
  <c r="F104" i="1"/>
  <c r="E104" i="1"/>
  <c r="D104" i="1"/>
  <c r="L103" i="1"/>
  <c r="K103" i="1"/>
  <c r="I103" i="1"/>
  <c r="H103" i="1"/>
  <c r="G103" i="1"/>
  <c r="F103" i="1"/>
  <c r="E103" i="1"/>
  <c r="D103" i="1"/>
  <c r="L102" i="1"/>
  <c r="K102" i="1"/>
  <c r="I102" i="1"/>
  <c r="H102" i="1"/>
  <c r="G102" i="1"/>
  <c r="F102" i="1"/>
  <c r="E102" i="1"/>
  <c r="D102" i="1"/>
  <c r="L101" i="1"/>
  <c r="K101" i="1"/>
  <c r="I101" i="1"/>
  <c r="H101" i="1"/>
  <c r="G101" i="1"/>
  <c r="F101" i="1"/>
  <c r="E101" i="1"/>
  <c r="D101" i="1"/>
  <c r="L100" i="1"/>
  <c r="K100" i="1"/>
  <c r="I100" i="1"/>
  <c r="H100" i="1"/>
  <c r="G100" i="1"/>
  <c r="F100" i="1"/>
  <c r="E100" i="1"/>
  <c r="D100" i="1"/>
  <c r="L99" i="1"/>
  <c r="K99" i="1"/>
  <c r="I99" i="1"/>
  <c r="H99" i="1"/>
  <c r="G99" i="1"/>
  <c r="F99" i="1"/>
  <c r="E99" i="1"/>
  <c r="D99" i="1"/>
  <c r="L98" i="1"/>
  <c r="K98" i="1"/>
  <c r="I98" i="1"/>
  <c r="H98" i="1"/>
  <c r="G98" i="1"/>
  <c r="F98" i="1"/>
  <c r="E98" i="1"/>
  <c r="D98" i="1"/>
  <c r="L97" i="1"/>
  <c r="K97" i="1"/>
  <c r="I97" i="1"/>
  <c r="H97" i="1"/>
  <c r="G97" i="1"/>
  <c r="F97" i="1"/>
  <c r="E97" i="1"/>
  <c r="D97" i="1"/>
  <c r="L96" i="1"/>
  <c r="K96" i="1"/>
  <c r="I96" i="1"/>
  <c r="H96" i="1"/>
  <c r="G96" i="1"/>
  <c r="F96" i="1"/>
  <c r="E96" i="1"/>
  <c r="D96" i="1"/>
  <c r="L95" i="1"/>
  <c r="K95" i="1"/>
  <c r="G95" i="1"/>
  <c r="F95" i="1"/>
  <c r="E95" i="1"/>
  <c r="D95" i="1"/>
  <c r="L94" i="1"/>
  <c r="K94" i="1"/>
  <c r="I94" i="1"/>
  <c r="H94" i="1"/>
  <c r="G94" i="1"/>
  <c r="F94" i="1"/>
  <c r="E94" i="1"/>
  <c r="D94" i="1"/>
  <c r="L93" i="1"/>
  <c r="K93" i="1"/>
  <c r="I93" i="1"/>
  <c r="H93" i="1"/>
  <c r="G93" i="1"/>
  <c r="F93" i="1"/>
  <c r="E93" i="1"/>
  <c r="D93" i="1"/>
  <c r="L92" i="1"/>
  <c r="K92" i="1"/>
  <c r="G92" i="1"/>
  <c r="F92" i="1"/>
  <c r="E92" i="1"/>
  <c r="D92" i="1"/>
  <c r="G91" i="1"/>
  <c r="F91" i="1"/>
  <c r="E91" i="1"/>
  <c r="D91" i="1"/>
  <c r="L90" i="1"/>
  <c r="K90" i="1"/>
  <c r="G90" i="1"/>
  <c r="F90" i="1"/>
  <c r="E90" i="1"/>
  <c r="D90" i="1"/>
  <c r="L89" i="1"/>
  <c r="K89" i="1"/>
  <c r="G89" i="1"/>
  <c r="F89" i="1"/>
  <c r="E89" i="1"/>
  <c r="D89" i="1"/>
  <c r="L88" i="1"/>
  <c r="K88" i="1"/>
  <c r="G88" i="1"/>
  <c r="F88" i="1"/>
  <c r="E88" i="1"/>
  <c r="D88" i="1"/>
  <c r="L87" i="1"/>
  <c r="K87" i="1"/>
  <c r="G87" i="1"/>
  <c r="F87" i="1"/>
  <c r="E87" i="1"/>
  <c r="D87" i="1"/>
  <c r="L86" i="1"/>
  <c r="K86" i="1"/>
  <c r="I86" i="1"/>
  <c r="H86" i="1"/>
  <c r="G86" i="1"/>
  <c r="F86" i="1"/>
  <c r="E86" i="1"/>
  <c r="D86" i="1"/>
  <c r="L85" i="1"/>
  <c r="K85" i="1"/>
  <c r="G85" i="1"/>
  <c r="F85" i="1"/>
  <c r="E85" i="1"/>
  <c r="D85" i="1"/>
  <c r="L84" i="1"/>
  <c r="K84" i="1"/>
  <c r="G84" i="1"/>
  <c r="F84" i="1"/>
  <c r="E84" i="1"/>
  <c r="D84" i="1"/>
  <c r="L83" i="1"/>
  <c r="K83" i="1"/>
  <c r="G83" i="1"/>
  <c r="F83" i="1"/>
  <c r="E83" i="1"/>
  <c r="D83" i="1"/>
  <c r="L82" i="1"/>
  <c r="K82" i="1"/>
  <c r="G82" i="1"/>
  <c r="F82" i="1"/>
  <c r="E82" i="1"/>
  <c r="D82" i="1"/>
  <c r="L81" i="1"/>
  <c r="K81" i="1"/>
  <c r="G81" i="1"/>
  <c r="F81" i="1"/>
  <c r="E81" i="1"/>
  <c r="D81" i="1"/>
  <c r="L80" i="1"/>
  <c r="K80" i="1"/>
  <c r="G80" i="1"/>
  <c r="F80" i="1"/>
  <c r="E80" i="1"/>
  <c r="D80" i="1"/>
  <c r="L79" i="1"/>
  <c r="K79" i="1"/>
  <c r="G79" i="1"/>
  <c r="F79" i="1"/>
  <c r="E79" i="1"/>
  <c r="D79" i="1"/>
  <c r="L78" i="1"/>
  <c r="K78" i="1"/>
  <c r="G78" i="1"/>
  <c r="F78" i="1"/>
  <c r="E78" i="1"/>
  <c r="D78" i="1"/>
  <c r="L77" i="1"/>
  <c r="K77" i="1"/>
  <c r="G77" i="1"/>
  <c r="F77" i="1"/>
  <c r="E77" i="1"/>
  <c r="D77" i="1"/>
  <c r="L76" i="1"/>
  <c r="K76" i="1"/>
  <c r="G76" i="1"/>
  <c r="F76" i="1"/>
  <c r="E76" i="1"/>
  <c r="D76" i="1"/>
  <c r="L75" i="1"/>
  <c r="K75" i="1"/>
  <c r="G75" i="1"/>
  <c r="F75" i="1"/>
  <c r="E75" i="1"/>
  <c r="D75" i="1"/>
  <c r="L74" i="1"/>
  <c r="K74" i="1"/>
  <c r="G74" i="1"/>
  <c r="F74" i="1"/>
  <c r="E74" i="1"/>
  <c r="D74" i="1"/>
  <c r="L73" i="1"/>
  <c r="K73" i="1"/>
  <c r="G73" i="1"/>
  <c r="F73" i="1"/>
  <c r="E73" i="1"/>
  <c r="D73" i="1"/>
  <c r="L72" i="1"/>
  <c r="K72" i="1"/>
  <c r="G72" i="1"/>
  <c r="F72" i="1"/>
  <c r="E72" i="1"/>
  <c r="D72" i="1"/>
  <c r="L71" i="1"/>
  <c r="K71" i="1"/>
  <c r="G71" i="1"/>
  <c r="F71" i="1"/>
  <c r="E71" i="1"/>
  <c r="D71" i="1"/>
  <c r="L70" i="1"/>
  <c r="K70" i="1"/>
  <c r="G70" i="1"/>
  <c r="F70" i="1"/>
  <c r="E70" i="1"/>
  <c r="D70" i="1"/>
  <c r="L69" i="1"/>
  <c r="K69" i="1"/>
  <c r="G69" i="1"/>
  <c r="F69" i="1"/>
  <c r="E69" i="1"/>
  <c r="D69" i="1"/>
  <c r="L68" i="1"/>
  <c r="K68" i="1"/>
  <c r="I68" i="1"/>
  <c r="H68" i="1"/>
  <c r="G68" i="1"/>
  <c r="F68" i="1"/>
  <c r="E68" i="1"/>
  <c r="D68" i="1"/>
  <c r="L67" i="1"/>
  <c r="K67" i="1"/>
  <c r="G67" i="1"/>
  <c r="F67" i="1"/>
  <c r="E67" i="1"/>
  <c r="D67" i="1"/>
  <c r="L66" i="1"/>
  <c r="K66" i="1"/>
  <c r="G66" i="1"/>
  <c r="F66" i="1"/>
  <c r="E66" i="1"/>
  <c r="D66" i="1"/>
  <c r="L65" i="1"/>
  <c r="K65" i="1"/>
  <c r="G65" i="1"/>
  <c r="F65" i="1"/>
  <c r="E65" i="1"/>
  <c r="D65" i="1"/>
  <c r="L64" i="1"/>
  <c r="K64" i="1"/>
  <c r="I64" i="1"/>
  <c r="H64" i="1"/>
  <c r="G64" i="1"/>
  <c r="F64" i="1"/>
  <c r="E64" i="1"/>
  <c r="D64" i="1"/>
  <c r="L63" i="1"/>
  <c r="K63" i="1"/>
  <c r="G63" i="1"/>
  <c r="F63" i="1"/>
  <c r="E63" i="1"/>
  <c r="D63" i="1"/>
  <c r="L62" i="1"/>
  <c r="K62" i="1"/>
  <c r="G62" i="1"/>
  <c r="F62" i="1"/>
  <c r="E62" i="1"/>
  <c r="D62" i="1"/>
  <c r="L61" i="1"/>
  <c r="K61" i="1"/>
  <c r="G61" i="1"/>
  <c r="F61" i="1"/>
  <c r="E61" i="1"/>
  <c r="D61" i="1"/>
  <c r="L60" i="1"/>
  <c r="K60" i="1"/>
  <c r="G60" i="1"/>
  <c r="F60" i="1"/>
  <c r="E60" i="1"/>
  <c r="D60" i="1"/>
  <c r="L59" i="1"/>
  <c r="K59" i="1"/>
  <c r="G59" i="1"/>
  <c r="F59" i="1"/>
  <c r="E59" i="1"/>
  <c r="D59" i="1"/>
  <c r="L58" i="1"/>
  <c r="K58" i="1"/>
  <c r="I58" i="1"/>
  <c r="H58" i="1"/>
  <c r="G58" i="1"/>
  <c r="L57" i="1"/>
  <c r="K57" i="1"/>
  <c r="G57" i="1"/>
  <c r="F57" i="1"/>
  <c r="E57" i="1"/>
  <c r="D57" i="1"/>
  <c r="L56" i="1"/>
  <c r="K56" i="1"/>
  <c r="G56" i="1"/>
  <c r="F56" i="1"/>
  <c r="E56" i="1"/>
  <c r="D56" i="1"/>
  <c r="L55" i="1"/>
  <c r="K55" i="1"/>
  <c r="I55" i="1"/>
  <c r="H55" i="1"/>
  <c r="G55" i="1"/>
  <c r="F55" i="1"/>
  <c r="E55" i="1"/>
  <c r="D55" i="1"/>
  <c r="L54" i="1"/>
  <c r="K54" i="1"/>
  <c r="I54" i="1"/>
  <c r="H54" i="1"/>
  <c r="G54" i="1"/>
  <c r="F54" i="1"/>
  <c r="E54" i="1"/>
  <c r="D54" i="1"/>
  <c r="L53" i="1"/>
  <c r="K53" i="1"/>
  <c r="I53" i="1"/>
  <c r="H53" i="1"/>
  <c r="G53" i="1"/>
  <c r="F53" i="1"/>
  <c r="E53" i="1"/>
  <c r="D53" i="1"/>
  <c r="L52" i="1"/>
  <c r="K52" i="1"/>
  <c r="I52" i="1"/>
  <c r="H52" i="1"/>
  <c r="G52" i="1"/>
  <c r="F52" i="1"/>
  <c r="E52" i="1"/>
  <c r="D52" i="1"/>
  <c r="L51" i="1"/>
  <c r="K51" i="1"/>
  <c r="I51" i="1"/>
  <c r="H51" i="1"/>
  <c r="G51" i="1"/>
  <c r="F51" i="1"/>
  <c r="E51" i="1"/>
  <c r="D51" i="1"/>
  <c r="L50" i="1"/>
  <c r="K50" i="1"/>
  <c r="I50" i="1"/>
  <c r="H50" i="1"/>
  <c r="G50" i="1"/>
  <c r="F50" i="1"/>
  <c r="E50" i="1"/>
  <c r="D50" i="1"/>
  <c r="L49" i="1"/>
  <c r="K49" i="1"/>
  <c r="I49" i="1"/>
  <c r="H49" i="1"/>
  <c r="G49" i="1"/>
  <c r="F49" i="1"/>
  <c r="E49" i="1"/>
  <c r="D49" i="1"/>
  <c r="L48" i="1"/>
  <c r="K48" i="1"/>
  <c r="I48" i="1"/>
  <c r="H48" i="1"/>
  <c r="G48" i="1"/>
  <c r="F48" i="1"/>
  <c r="E48" i="1"/>
  <c r="D48" i="1"/>
  <c r="L47" i="1"/>
  <c r="K47" i="1"/>
  <c r="I47" i="1"/>
  <c r="H47" i="1"/>
  <c r="G47" i="1"/>
  <c r="F47" i="1"/>
  <c r="E47" i="1"/>
  <c r="D47" i="1"/>
  <c r="L46" i="1"/>
  <c r="K46" i="1"/>
  <c r="G46" i="1"/>
  <c r="F46" i="1"/>
  <c r="E46" i="1"/>
  <c r="D46" i="1"/>
  <c r="L45" i="1"/>
  <c r="K45" i="1"/>
  <c r="G45" i="1"/>
  <c r="F45" i="1"/>
  <c r="E45" i="1"/>
  <c r="D45" i="1"/>
  <c r="L44" i="1"/>
  <c r="K44" i="1"/>
  <c r="G44" i="1"/>
  <c r="F44" i="1"/>
  <c r="E44" i="1"/>
  <c r="D44" i="1"/>
  <c r="L43" i="1"/>
  <c r="K43" i="1"/>
  <c r="I43" i="1"/>
  <c r="H43" i="1"/>
  <c r="G43" i="1"/>
  <c r="F43" i="1"/>
  <c r="E43" i="1"/>
  <c r="D43" i="1"/>
  <c r="L42" i="1"/>
  <c r="K42" i="1"/>
  <c r="G42" i="1"/>
  <c r="F42" i="1"/>
  <c r="E42" i="1"/>
  <c r="D42" i="1"/>
  <c r="L41" i="1"/>
  <c r="K41" i="1"/>
  <c r="G41" i="1"/>
  <c r="F41" i="1"/>
  <c r="E41" i="1"/>
  <c r="D41" i="1"/>
  <c r="L40" i="1"/>
  <c r="K40" i="1"/>
  <c r="G40" i="1"/>
  <c r="F40" i="1"/>
  <c r="E40" i="1"/>
  <c r="D40" i="1"/>
  <c r="L39" i="1"/>
  <c r="K39" i="1"/>
  <c r="G39" i="1"/>
  <c r="F39" i="1"/>
  <c r="E39" i="1"/>
  <c r="D39" i="1"/>
  <c r="L38" i="1"/>
  <c r="K38" i="1"/>
  <c r="G38" i="1"/>
  <c r="F38" i="1"/>
  <c r="E38" i="1"/>
  <c r="D38" i="1"/>
  <c r="L37" i="1"/>
  <c r="K37" i="1"/>
  <c r="G37" i="1"/>
  <c r="F37" i="1"/>
  <c r="E37" i="1"/>
  <c r="D37" i="1"/>
  <c r="L36" i="1"/>
  <c r="K36" i="1"/>
  <c r="G36" i="1"/>
  <c r="F36" i="1"/>
  <c r="E36" i="1"/>
  <c r="D36" i="1"/>
  <c r="L35" i="1"/>
  <c r="K35" i="1"/>
  <c r="G35" i="1"/>
  <c r="F35" i="1"/>
  <c r="E35" i="1"/>
  <c r="D35" i="1"/>
  <c r="L34" i="1"/>
  <c r="K34" i="1"/>
  <c r="G34" i="1"/>
  <c r="F34" i="1"/>
  <c r="E34" i="1"/>
  <c r="D34" i="1"/>
  <c r="L33" i="1"/>
  <c r="K33" i="1"/>
  <c r="G33" i="1"/>
  <c r="F33" i="1"/>
  <c r="E33" i="1"/>
  <c r="D33" i="1"/>
  <c r="L32" i="1"/>
  <c r="K32" i="1"/>
  <c r="G32" i="1"/>
  <c r="F32" i="1"/>
  <c r="E32" i="1"/>
  <c r="D32" i="1"/>
  <c r="L31" i="1"/>
  <c r="K31" i="1"/>
  <c r="G31" i="1"/>
  <c r="F31" i="1"/>
  <c r="E31" i="1"/>
  <c r="D31" i="1"/>
  <c r="L30" i="1"/>
  <c r="K30" i="1"/>
  <c r="G30" i="1"/>
  <c r="F30" i="1"/>
  <c r="E30" i="1"/>
  <c r="D30" i="1"/>
  <c r="L29" i="1"/>
  <c r="K29" i="1"/>
  <c r="I29" i="1"/>
  <c r="H29" i="1"/>
  <c r="G29" i="1"/>
  <c r="F29" i="1"/>
  <c r="E29" i="1"/>
  <c r="D29" i="1"/>
  <c r="L28" i="1"/>
  <c r="K28" i="1"/>
  <c r="G28" i="1"/>
  <c r="F28" i="1"/>
  <c r="E28" i="1"/>
  <c r="D28" i="1"/>
  <c r="L27" i="1"/>
  <c r="K27" i="1"/>
  <c r="G27" i="1"/>
  <c r="F27" i="1"/>
  <c r="E27" i="1"/>
  <c r="D27" i="1"/>
  <c r="L26" i="1"/>
  <c r="K26" i="1"/>
  <c r="G26" i="1"/>
  <c r="F26" i="1"/>
  <c r="E26" i="1"/>
  <c r="D26" i="1"/>
  <c r="L25" i="1"/>
  <c r="K25" i="1"/>
  <c r="G25" i="1"/>
  <c r="F25" i="1"/>
  <c r="E25" i="1"/>
  <c r="D25" i="1"/>
  <c r="L24" i="1"/>
  <c r="K24" i="1"/>
  <c r="G24" i="1"/>
  <c r="F24" i="1"/>
  <c r="E24" i="1"/>
  <c r="D24" i="1"/>
  <c r="L23" i="1"/>
  <c r="K23" i="1"/>
  <c r="G23" i="1"/>
  <c r="F23" i="1"/>
  <c r="E23" i="1"/>
  <c r="D23" i="1"/>
  <c r="L22" i="1"/>
  <c r="K22" i="1"/>
  <c r="G22" i="1"/>
  <c r="F22" i="1"/>
  <c r="E22" i="1"/>
  <c r="D22" i="1"/>
  <c r="L21" i="1"/>
  <c r="K21" i="1"/>
  <c r="G21" i="1"/>
  <c r="F21" i="1"/>
  <c r="E21" i="1"/>
  <c r="D21" i="1"/>
  <c r="L20" i="1"/>
  <c r="K20" i="1"/>
  <c r="G20" i="1"/>
  <c r="F20" i="1"/>
  <c r="E20" i="1"/>
  <c r="D20" i="1"/>
  <c r="L19" i="1"/>
  <c r="K19" i="1"/>
  <c r="G19" i="1"/>
  <c r="F19" i="1"/>
  <c r="E19" i="1"/>
  <c r="D19" i="1"/>
  <c r="L18" i="1"/>
  <c r="K18" i="1"/>
  <c r="G18" i="1"/>
  <c r="F18" i="1"/>
  <c r="E18" i="1"/>
  <c r="D18" i="1"/>
  <c r="L17" i="1"/>
  <c r="K17" i="1"/>
  <c r="G17" i="1"/>
  <c r="F17" i="1"/>
  <c r="E17" i="1"/>
  <c r="D17" i="1"/>
  <c r="L16" i="1"/>
  <c r="K16" i="1"/>
  <c r="G16" i="1"/>
  <c r="F16" i="1"/>
  <c r="E16" i="1"/>
  <c r="D16" i="1"/>
  <c r="L15" i="1"/>
  <c r="K15" i="1"/>
  <c r="G15" i="1"/>
  <c r="F15" i="1"/>
  <c r="E15" i="1"/>
  <c r="D15" i="1"/>
  <c r="L14" i="1"/>
  <c r="K14" i="1"/>
  <c r="G14" i="1"/>
  <c r="F14" i="1"/>
  <c r="E14" i="1"/>
  <c r="D14" i="1"/>
  <c r="L13" i="1"/>
  <c r="K13" i="1"/>
  <c r="I13" i="1"/>
  <c r="H13" i="1"/>
  <c r="G13" i="1"/>
  <c r="F13" i="1"/>
  <c r="E13" i="1"/>
  <c r="D13" i="1"/>
  <c r="L12" i="1"/>
  <c r="K12" i="1"/>
  <c r="G12" i="1"/>
  <c r="F12" i="1"/>
  <c r="E12" i="1"/>
  <c r="D12" i="1"/>
  <c r="L11" i="1"/>
  <c r="K11" i="1"/>
  <c r="I11" i="1"/>
  <c r="H11" i="1"/>
  <c r="G11" i="1"/>
  <c r="F11" i="1"/>
  <c r="E11" i="1"/>
  <c r="D11" i="1"/>
  <c r="L10" i="1"/>
  <c r="K10" i="1"/>
  <c r="I10" i="1"/>
  <c r="H10" i="1"/>
  <c r="G10" i="1"/>
  <c r="F10" i="1"/>
  <c r="E10" i="1"/>
  <c r="D10" i="1"/>
  <c r="L9" i="1"/>
  <c r="K9" i="1"/>
  <c r="I9" i="1"/>
  <c r="H9" i="1"/>
  <c r="G9" i="1"/>
  <c r="F9" i="1"/>
  <c r="E9" i="1"/>
  <c r="D9" i="1"/>
  <c r="L8" i="1"/>
  <c r="K8" i="1"/>
  <c r="I8" i="1"/>
  <c r="H8" i="1"/>
  <c r="G8" i="1"/>
  <c r="F8" i="1"/>
  <c r="E8" i="1"/>
  <c r="D8" i="1"/>
  <c r="L7" i="1"/>
  <c r="K7" i="1"/>
  <c r="I7" i="1"/>
  <c r="H7" i="1"/>
  <c r="G7" i="1"/>
  <c r="F7" i="1"/>
  <c r="E7" i="1"/>
  <c r="D7" i="1"/>
  <c r="L6" i="1"/>
  <c r="K6" i="1"/>
  <c r="I6" i="1"/>
  <c r="H6" i="1"/>
  <c r="G6" i="1"/>
  <c r="F6" i="1"/>
  <c r="E6" i="1"/>
  <c r="D6" i="1"/>
  <c r="L5" i="1"/>
  <c r="K5" i="1"/>
  <c r="I5" i="1"/>
  <c r="H5" i="1"/>
  <c r="G5" i="1"/>
  <c r="F5" i="1"/>
  <c r="E5" i="1"/>
  <c r="D5" i="1"/>
  <c r="L4" i="1"/>
  <c r="K4" i="1"/>
  <c r="I4" i="1"/>
  <c r="H4" i="1"/>
  <c r="G4" i="1"/>
  <c r="F4" i="1"/>
  <c r="E4" i="1"/>
  <c r="D4" i="1"/>
  <c r="I193" i="1" l="1"/>
  <c r="I183" i="1"/>
  <c r="I170" i="1"/>
  <c r="I166" i="1"/>
  <c r="I159" i="1"/>
  <c r="I154" i="1"/>
  <c r="H162" i="1"/>
  <c r="H153" i="1"/>
  <c r="I118" i="1"/>
  <c r="H125" i="1"/>
  <c r="I46" i="1"/>
  <c r="I45" i="1"/>
  <c r="I44" i="1"/>
  <c r="I42" i="1"/>
  <c r="I41" i="1"/>
  <c r="I40" i="1"/>
  <c r="I38" i="1"/>
  <c r="I37" i="1"/>
  <c r="I36" i="1"/>
  <c r="I35" i="1"/>
  <c r="I34" i="1"/>
  <c r="I33" i="1"/>
  <c r="I32" i="1"/>
  <c r="I31" i="1"/>
  <c r="I28" i="1"/>
  <c r="I27" i="1"/>
  <c r="I26" i="1"/>
  <c r="I25" i="1"/>
  <c r="I24" i="1"/>
  <c r="I23" i="1"/>
  <c r="I21" i="1"/>
  <c r="I19" i="1"/>
  <c r="I18" i="1"/>
  <c r="I17" i="1"/>
  <c r="I16" i="1"/>
  <c r="I15" i="1"/>
  <c r="I14" i="1"/>
  <c r="I12" i="1"/>
  <c r="H46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8" i="1"/>
  <c r="H27" i="1"/>
  <c r="H26" i="1"/>
  <c r="H25" i="1"/>
  <c r="H24" i="1"/>
  <c r="H23" i="1"/>
  <c r="H22" i="1"/>
  <c r="H21" i="1"/>
  <c r="H20" i="1"/>
  <c r="H19" i="1"/>
  <c r="H17" i="1"/>
  <c r="H16" i="1"/>
  <c r="H15" i="1"/>
  <c r="H14" i="1"/>
  <c r="H12" i="1"/>
  <c r="Q1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B5" i="2"/>
  <c r="C5" i="2"/>
  <c r="M5" i="2"/>
  <c r="B6" i="2"/>
  <c r="C6" i="2"/>
  <c r="M6" i="2"/>
  <c r="B7" i="2"/>
  <c r="C7" i="2"/>
  <c r="M7" i="2"/>
  <c r="B8" i="2"/>
  <c r="C8" i="2"/>
  <c r="M8" i="2"/>
  <c r="B9" i="2"/>
  <c r="C9" i="2"/>
  <c r="M9" i="2"/>
  <c r="B10" i="2"/>
  <c r="C10" i="2"/>
  <c r="M10" i="2"/>
  <c r="B11" i="2"/>
  <c r="C11" i="2"/>
  <c r="M11" i="2"/>
  <c r="B12" i="2"/>
  <c r="C12" i="2"/>
  <c r="M12" i="2"/>
  <c r="B13" i="2"/>
  <c r="C13" i="2"/>
  <c r="M13" i="2"/>
  <c r="B14" i="2"/>
  <c r="C14" i="2"/>
  <c r="M14" i="2"/>
  <c r="B15" i="2"/>
  <c r="C15" i="2"/>
  <c r="M15" i="2"/>
  <c r="B16" i="2"/>
  <c r="C16" i="2"/>
  <c r="M16" i="2"/>
  <c r="B17" i="2"/>
  <c r="C17" i="2"/>
  <c r="M17" i="2"/>
  <c r="B18" i="2"/>
  <c r="C18" i="2"/>
  <c r="M18" i="2"/>
  <c r="B19" i="2"/>
  <c r="C19" i="2"/>
  <c r="M19" i="2"/>
  <c r="B20" i="2"/>
  <c r="C20" i="2"/>
  <c r="M20" i="2"/>
  <c r="B21" i="2"/>
  <c r="C21" i="2"/>
  <c r="M21" i="2"/>
  <c r="B22" i="2"/>
  <c r="C22" i="2"/>
  <c r="M22" i="2"/>
  <c r="B23" i="2"/>
  <c r="C23" i="2"/>
  <c r="M23" i="2"/>
  <c r="B24" i="2"/>
  <c r="C24" i="2"/>
  <c r="M24" i="2"/>
  <c r="B25" i="2"/>
  <c r="C25" i="2"/>
  <c r="M25" i="2"/>
  <c r="B26" i="2"/>
  <c r="C26" i="2"/>
  <c r="M26" i="2"/>
  <c r="B27" i="2"/>
  <c r="C27" i="2"/>
  <c r="M27" i="2"/>
  <c r="B28" i="2"/>
  <c r="C28" i="2"/>
  <c r="M28" i="2"/>
  <c r="B29" i="2"/>
  <c r="C29" i="2"/>
  <c r="M29" i="2"/>
  <c r="B30" i="2"/>
  <c r="C30" i="2"/>
  <c r="M30" i="2"/>
  <c r="B31" i="2"/>
  <c r="C31" i="2"/>
  <c r="M31" i="2"/>
  <c r="B32" i="2"/>
  <c r="C32" i="2"/>
  <c r="M32" i="2"/>
  <c r="B33" i="2"/>
  <c r="C33" i="2"/>
  <c r="M33" i="2"/>
  <c r="B34" i="2"/>
  <c r="C34" i="2"/>
  <c r="M34" i="2"/>
  <c r="B35" i="2"/>
  <c r="C35" i="2"/>
  <c r="M35" i="2"/>
  <c r="B36" i="2"/>
  <c r="C36" i="2"/>
  <c r="M36" i="2"/>
  <c r="B37" i="2"/>
  <c r="C37" i="2"/>
  <c r="M37" i="2"/>
  <c r="B38" i="2"/>
  <c r="C38" i="2"/>
  <c r="M38" i="2"/>
  <c r="B39" i="2"/>
  <c r="C39" i="2"/>
  <c r="M39" i="2"/>
  <c r="B40" i="2"/>
  <c r="C40" i="2"/>
  <c r="M40" i="2"/>
  <c r="B41" i="2"/>
  <c r="C41" i="2"/>
  <c r="M41" i="2"/>
  <c r="B42" i="2"/>
  <c r="C42" i="2"/>
  <c r="M42" i="2"/>
  <c r="B43" i="2"/>
  <c r="C43" i="2"/>
  <c r="M43" i="2"/>
  <c r="B44" i="2"/>
  <c r="C44" i="2"/>
  <c r="M44" i="2"/>
  <c r="B45" i="2"/>
  <c r="C45" i="2"/>
  <c r="M45" i="2"/>
  <c r="B46" i="2"/>
  <c r="C46" i="2"/>
  <c r="M46" i="2"/>
  <c r="B47" i="2"/>
  <c r="C47" i="2"/>
  <c r="M47" i="2"/>
  <c r="B48" i="2"/>
  <c r="C48" i="2"/>
  <c r="M48" i="2"/>
  <c r="B49" i="2"/>
  <c r="C49" i="2"/>
  <c r="M49" i="2"/>
  <c r="B50" i="2"/>
  <c r="C50" i="2"/>
  <c r="M50" i="2"/>
  <c r="B51" i="2"/>
  <c r="C51" i="2"/>
  <c r="M51" i="2"/>
  <c r="B52" i="2"/>
  <c r="C52" i="2"/>
  <c r="M52" i="2"/>
  <c r="A53" i="2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B53" i="2"/>
  <c r="C53" i="2"/>
  <c r="M53" i="2"/>
  <c r="B54" i="2"/>
  <c r="C54" i="2"/>
  <c r="M54" i="2"/>
  <c r="B55" i="2"/>
  <c r="C55" i="2"/>
  <c r="M55" i="2"/>
  <c r="B56" i="2"/>
  <c r="C56" i="2"/>
  <c r="M56" i="2"/>
  <c r="B57" i="2"/>
  <c r="C57" i="2"/>
  <c r="M57" i="2"/>
  <c r="B58" i="2"/>
  <c r="C58" i="2"/>
  <c r="M58" i="2"/>
  <c r="B59" i="2"/>
  <c r="C59" i="2"/>
  <c r="M59" i="2"/>
  <c r="B60" i="2"/>
  <c r="C60" i="2"/>
  <c r="M60" i="2"/>
  <c r="B61" i="2"/>
  <c r="C61" i="2"/>
  <c r="M61" i="2"/>
  <c r="B62" i="2"/>
  <c r="C62" i="2"/>
  <c r="M62" i="2"/>
  <c r="B63" i="2"/>
  <c r="C63" i="2"/>
  <c r="M63" i="2"/>
  <c r="B64" i="2"/>
  <c r="C64" i="2"/>
  <c r="M64" i="2"/>
  <c r="B65" i="2"/>
  <c r="C65" i="2"/>
  <c r="M65" i="2"/>
  <c r="B66" i="2"/>
  <c r="C66" i="2"/>
  <c r="M66" i="2"/>
  <c r="B67" i="2"/>
  <c r="C67" i="2"/>
  <c r="M67" i="2"/>
  <c r="B68" i="2"/>
  <c r="C68" i="2"/>
  <c r="M68" i="2"/>
  <c r="B69" i="2"/>
  <c r="C69" i="2"/>
  <c r="M69" i="2"/>
  <c r="B70" i="2"/>
  <c r="C70" i="2"/>
  <c r="M70" i="2"/>
  <c r="B71" i="2"/>
  <c r="C71" i="2"/>
  <c r="M71" i="2"/>
  <c r="B72" i="2"/>
  <c r="C72" i="2"/>
  <c r="M72" i="2"/>
  <c r="B73" i="2"/>
  <c r="C73" i="2"/>
  <c r="M73" i="2"/>
  <c r="B74" i="2"/>
  <c r="C74" i="2"/>
  <c r="M74" i="2"/>
  <c r="B75" i="2"/>
  <c r="C75" i="2"/>
  <c r="M75" i="2"/>
  <c r="B76" i="2"/>
  <c r="C76" i="2"/>
  <c r="M76" i="2"/>
  <c r="B77" i="2"/>
  <c r="C77" i="2"/>
  <c r="M77" i="2"/>
  <c r="B78" i="2"/>
  <c r="C78" i="2"/>
  <c r="M78" i="2"/>
  <c r="B79" i="2"/>
  <c r="C79" i="2"/>
  <c r="M79" i="2"/>
  <c r="B80" i="2"/>
  <c r="C80" i="2"/>
  <c r="M80" i="2"/>
  <c r="B81" i="2"/>
  <c r="C81" i="2"/>
  <c r="M81" i="2"/>
  <c r="B82" i="2"/>
  <c r="C82" i="2"/>
  <c r="M82" i="2"/>
  <c r="B83" i="2"/>
  <c r="C83" i="2"/>
  <c r="M83" i="2"/>
  <c r="B84" i="2"/>
  <c r="C84" i="2"/>
  <c r="M84" i="2"/>
  <c r="B85" i="2"/>
  <c r="C85" i="2"/>
  <c r="M85" i="2"/>
  <c r="B86" i="2"/>
  <c r="C86" i="2"/>
  <c r="M86" i="2"/>
  <c r="B87" i="2"/>
  <c r="C87" i="2"/>
  <c r="M87" i="2"/>
  <c r="B88" i="2"/>
  <c r="C88" i="2"/>
  <c r="M88" i="2"/>
  <c r="B89" i="2"/>
  <c r="C89" i="2"/>
  <c r="M89" i="2"/>
  <c r="B90" i="2"/>
  <c r="C90" i="2"/>
  <c r="M90" i="2"/>
  <c r="B91" i="2"/>
  <c r="C91" i="2"/>
  <c r="M91" i="2"/>
  <c r="B92" i="2"/>
  <c r="C92" i="2"/>
  <c r="M92" i="2"/>
  <c r="B93" i="2"/>
  <c r="C93" i="2"/>
  <c r="M93" i="2"/>
  <c r="B94" i="2"/>
  <c r="C94" i="2"/>
  <c r="M94" i="2"/>
  <c r="B95" i="2"/>
  <c r="C95" i="2"/>
  <c r="M95" i="2"/>
  <c r="B96" i="2"/>
  <c r="C96" i="2"/>
  <c r="M96" i="2"/>
  <c r="B97" i="2"/>
  <c r="C97" i="2"/>
  <c r="M97" i="2"/>
  <c r="B98" i="2"/>
  <c r="C98" i="2"/>
  <c r="M98" i="2"/>
  <c r="B99" i="2"/>
  <c r="C99" i="2"/>
  <c r="M99" i="2"/>
  <c r="B100" i="2"/>
  <c r="C100" i="2"/>
  <c r="M100" i="2"/>
  <c r="B101" i="2"/>
  <c r="C101" i="2"/>
  <c r="M101" i="2"/>
  <c r="B102" i="2"/>
  <c r="C102" i="2"/>
  <c r="M102" i="2"/>
  <c r="B103" i="2"/>
  <c r="C103" i="2"/>
  <c r="M103" i="2"/>
  <c r="B104" i="2"/>
  <c r="C104" i="2"/>
  <c r="M104" i="2"/>
  <c r="B105" i="2"/>
  <c r="C105" i="2"/>
  <c r="M105" i="2"/>
  <c r="B106" i="2"/>
  <c r="C106" i="2"/>
  <c r="M106" i="2"/>
  <c r="B107" i="2"/>
  <c r="C107" i="2"/>
  <c r="M107" i="2"/>
  <c r="B108" i="2"/>
  <c r="C108" i="2"/>
  <c r="M108" i="2"/>
  <c r="B109" i="2"/>
  <c r="C109" i="2"/>
  <c r="M109" i="2"/>
  <c r="B110" i="2"/>
  <c r="C110" i="2"/>
  <c r="M110" i="2"/>
  <c r="B111" i="2"/>
  <c r="C111" i="2"/>
  <c r="M111" i="2"/>
  <c r="B112" i="2"/>
  <c r="C112" i="2"/>
  <c r="M112" i="2"/>
  <c r="B113" i="2"/>
  <c r="C113" i="2"/>
  <c r="M113" i="2"/>
  <c r="B114" i="2"/>
  <c r="C114" i="2"/>
  <c r="M114" i="2"/>
  <c r="B115" i="2"/>
  <c r="C115" i="2"/>
  <c r="M115" i="2"/>
  <c r="B116" i="2"/>
  <c r="C116" i="2"/>
  <c r="M116" i="2"/>
  <c r="B117" i="2"/>
  <c r="C117" i="2"/>
  <c r="M117" i="2"/>
  <c r="B118" i="2"/>
  <c r="C118" i="2"/>
  <c r="M118" i="2"/>
  <c r="B119" i="2"/>
  <c r="C119" i="2"/>
  <c r="M119" i="2"/>
  <c r="B120" i="2"/>
  <c r="C120" i="2"/>
  <c r="M120" i="2"/>
  <c r="B121" i="2"/>
  <c r="C121" i="2"/>
  <c r="M121" i="2"/>
  <c r="B122" i="2"/>
  <c r="C122" i="2"/>
  <c r="M122" i="2"/>
  <c r="B123" i="2"/>
  <c r="C123" i="2"/>
  <c r="M123" i="2"/>
  <c r="B124" i="2"/>
  <c r="C124" i="2"/>
  <c r="M124" i="2"/>
  <c r="B125" i="2"/>
  <c r="C125" i="2"/>
  <c r="M125" i="2"/>
  <c r="B126" i="2"/>
  <c r="C126" i="2"/>
  <c r="M126" i="2"/>
  <c r="B127" i="2"/>
  <c r="C127" i="2"/>
  <c r="M127" i="2"/>
  <c r="B128" i="2"/>
  <c r="C128" i="2"/>
  <c r="M128" i="2"/>
  <c r="B129" i="2"/>
  <c r="C129" i="2"/>
  <c r="M129" i="2"/>
  <c r="B130" i="2"/>
  <c r="C130" i="2"/>
  <c r="M130" i="2"/>
  <c r="B131" i="2"/>
  <c r="C131" i="2"/>
  <c r="M131" i="2"/>
  <c r="B132" i="2"/>
  <c r="C132" i="2"/>
  <c r="M132" i="2"/>
  <c r="B133" i="2"/>
  <c r="C133" i="2"/>
  <c r="M133" i="2"/>
  <c r="B134" i="2"/>
  <c r="C134" i="2"/>
  <c r="M134" i="2"/>
  <c r="B135" i="2"/>
  <c r="C135" i="2"/>
  <c r="M135" i="2"/>
  <c r="B136" i="2"/>
  <c r="C136" i="2"/>
  <c r="M136" i="2"/>
  <c r="B137" i="2"/>
  <c r="C137" i="2"/>
  <c r="M137" i="2"/>
  <c r="B138" i="2"/>
  <c r="C138" i="2"/>
  <c r="M138" i="2"/>
  <c r="B139" i="2"/>
  <c r="C139" i="2"/>
  <c r="M139" i="2"/>
  <c r="B140" i="2"/>
  <c r="C140" i="2"/>
  <c r="M140" i="2"/>
  <c r="B141" i="2"/>
  <c r="C141" i="2"/>
  <c r="M141" i="2"/>
  <c r="B142" i="2"/>
  <c r="C142" i="2"/>
  <c r="M142" i="2"/>
  <c r="B143" i="2"/>
  <c r="C143" i="2"/>
  <c r="M143" i="2"/>
  <c r="B144" i="2"/>
  <c r="C144" i="2"/>
  <c r="M144" i="2"/>
  <c r="B145" i="2"/>
  <c r="C145" i="2"/>
  <c r="M145" i="2"/>
  <c r="B146" i="2"/>
  <c r="C146" i="2"/>
  <c r="M146" i="2"/>
  <c r="B147" i="2"/>
  <c r="C147" i="2"/>
  <c r="M147" i="2"/>
  <c r="B148" i="2"/>
  <c r="C148" i="2"/>
  <c r="M148" i="2"/>
  <c r="B149" i="2"/>
  <c r="C149" i="2"/>
  <c r="M149" i="2"/>
  <c r="B150" i="2"/>
  <c r="C150" i="2"/>
  <c r="M150" i="2"/>
  <c r="B151" i="2"/>
  <c r="C151" i="2"/>
  <c r="M151" i="2"/>
  <c r="B152" i="2"/>
  <c r="C152" i="2"/>
  <c r="M152" i="2"/>
  <c r="B153" i="2"/>
  <c r="C153" i="2"/>
  <c r="M153" i="2"/>
  <c r="B154" i="2"/>
  <c r="C154" i="2"/>
  <c r="M154" i="2"/>
  <c r="B155" i="2"/>
  <c r="C155" i="2"/>
  <c r="M155" i="2"/>
  <c r="B156" i="2"/>
  <c r="C156" i="2"/>
  <c r="M156" i="2"/>
  <c r="B157" i="2"/>
  <c r="C157" i="2"/>
  <c r="M157" i="2"/>
  <c r="B158" i="2"/>
  <c r="C158" i="2"/>
  <c r="M158" i="2"/>
  <c r="B159" i="2"/>
  <c r="C159" i="2"/>
  <c r="M159" i="2"/>
  <c r="B160" i="2"/>
  <c r="C160" i="2"/>
  <c r="M160" i="2"/>
  <c r="B161" i="2"/>
  <c r="C161" i="2"/>
  <c r="M161" i="2"/>
  <c r="B162" i="2"/>
  <c r="C162" i="2"/>
  <c r="M162" i="2"/>
  <c r="B163" i="2"/>
  <c r="C163" i="2"/>
  <c r="M163" i="2"/>
  <c r="B164" i="2"/>
  <c r="C164" i="2"/>
  <c r="M164" i="2"/>
  <c r="B165" i="2"/>
  <c r="C165" i="2"/>
  <c r="M165" i="2"/>
  <c r="B166" i="2"/>
  <c r="C166" i="2"/>
  <c r="M166" i="2"/>
  <c r="B167" i="2"/>
  <c r="C167" i="2"/>
  <c r="M167" i="2"/>
  <c r="B168" i="2"/>
  <c r="C168" i="2"/>
  <c r="M168" i="2"/>
  <c r="B169" i="2"/>
  <c r="C169" i="2"/>
  <c r="M169" i="2"/>
  <c r="B170" i="2"/>
  <c r="C170" i="2"/>
  <c r="M170" i="2"/>
  <c r="B171" i="2"/>
  <c r="C171" i="2"/>
  <c r="M171" i="2"/>
  <c r="B172" i="2"/>
  <c r="C172" i="2"/>
  <c r="M172" i="2"/>
  <c r="B173" i="2"/>
  <c r="C173" i="2"/>
  <c r="M173" i="2"/>
  <c r="B174" i="2"/>
  <c r="C174" i="2"/>
  <c r="M174" i="2"/>
  <c r="B175" i="2"/>
  <c r="C175" i="2"/>
  <c r="M175" i="2"/>
  <c r="B176" i="2"/>
  <c r="C176" i="2"/>
  <c r="M176" i="2"/>
  <c r="B177" i="2"/>
  <c r="C177" i="2"/>
  <c r="M177" i="2"/>
  <c r="B178" i="2"/>
  <c r="C178" i="2"/>
  <c r="M178" i="2"/>
  <c r="B179" i="2"/>
  <c r="C179" i="2"/>
  <c r="M179" i="2"/>
  <c r="B180" i="2"/>
  <c r="C180" i="2"/>
  <c r="M180" i="2"/>
  <c r="B181" i="2"/>
  <c r="C181" i="2"/>
  <c r="M181" i="2"/>
  <c r="B182" i="2"/>
  <c r="C182" i="2"/>
  <c r="M182" i="2"/>
  <c r="B183" i="2"/>
  <c r="C183" i="2"/>
  <c r="M183" i="2"/>
  <c r="B184" i="2"/>
  <c r="C184" i="2"/>
  <c r="M184" i="2"/>
  <c r="B185" i="2"/>
  <c r="C185" i="2"/>
  <c r="M185" i="2"/>
  <c r="B186" i="2"/>
  <c r="C186" i="2"/>
  <c r="M186" i="2"/>
  <c r="B187" i="2"/>
  <c r="C187" i="2"/>
  <c r="M187" i="2"/>
  <c r="B188" i="2"/>
  <c r="C188" i="2"/>
  <c r="M188" i="2"/>
  <c r="B189" i="2"/>
  <c r="C189" i="2"/>
  <c r="M189" i="2"/>
  <c r="B190" i="2"/>
  <c r="C190" i="2"/>
  <c r="M190" i="2"/>
  <c r="B191" i="2"/>
  <c r="C191" i="2"/>
  <c r="M191" i="2"/>
  <c r="B192" i="2"/>
  <c r="C192" i="2"/>
  <c r="M192" i="2"/>
  <c r="B193" i="2"/>
  <c r="C193" i="2"/>
  <c r="M193" i="2"/>
  <c r="B194" i="2"/>
  <c r="C194" i="2"/>
  <c r="M194" i="2"/>
  <c r="B195" i="2"/>
  <c r="C195" i="2"/>
  <c r="M195" i="2"/>
  <c r="B196" i="2"/>
  <c r="C196" i="2"/>
  <c r="M196" i="2"/>
  <c r="B4" i="2"/>
  <c r="C4" i="2"/>
  <c r="D4" i="2"/>
  <c r="E4" i="2"/>
  <c r="F4" i="2"/>
  <c r="G4" i="2"/>
  <c r="H4" i="2"/>
  <c r="I4" i="2"/>
  <c r="J4" i="2"/>
  <c r="K4" i="2"/>
  <c r="L4" i="2"/>
  <c r="M4" i="2"/>
  <c r="A4" i="2"/>
  <c r="I39" i="1" l="1"/>
  <c r="I22" i="1"/>
  <c r="H18" i="1"/>
  <c r="N86" i="2"/>
  <c r="P86" i="2" s="1"/>
  <c r="N74" i="2"/>
  <c r="P74" i="2" s="1"/>
  <c r="N98" i="2"/>
  <c r="P98" i="2" s="1"/>
  <c r="N135" i="2"/>
  <c r="P135" i="2" s="1"/>
  <c r="N123" i="2"/>
  <c r="P123" i="2" s="1"/>
  <c r="N99" i="2"/>
  <c r="P99" i="2" s="1"/>
  <c r="N75" i="2"/>
  <c r="P75" i="2" s="1"/>
  <c r="N147" i="2"/>
  <c r="P147" i="2" s="1"/>
  <c r="N111" i="2"/>
  <c r="P111" i="2" s="1"/>
  <c r="N87" i="2"/>
  <c r="P87" i="2" s="1"/>
  <c r="N51" i="2"/>
  <c r="P51" i="2" s="1"/>
  <c r="N20" i="2"/>
  <c r="P20" i="2" s="1"/>
  <c r="N50" i="2"/>
  <c r="P50" i="2" s="1"/>
  <c r="N39" i="2"/>
  <c r="P39" i="2" s="1"/>
  <c r="N159" i="2"/>
  <c r="P159" i="2" s="1"/>
  <c r="N63" i="2"/>
  <c r="P63" i="2" s="1"/>
  <c r="N15" i="2"/>
  <c r="P15" i="2" s="1"/>
  <c r="N14" i="2"/>
  <c r="P14" i="2" s="1"/>
  <c r="N46" i="2"/>
  <c r="P46" i="2" s="1"/>
  <c r="N34" i="2"/>
  <c r="P34" i="2" s="1"/>
  <c r="N22" i="2"/>
  <c r="P22" i="2" s="1"/>
  <c r="N10" i="2"/>
  <c r="P10" i="2" s="1"/>
  <c r="N44" i="2"/>
  <c r="P44" i="2" s="1"/>
  <c r="N38" i="2"/>
  <c r="P38" i="2" s="1"/>
  <c r="N196" i="2"/>
  <c r="P196" i="2" s="1"/>
  <c r="N45" i="2"/>
  <c r="P45" i="2" s="1"/>
  <c r="N33" i="2"/>
  <c r="P33" i="2" s="1"/>
  <c r="N21" i="2"/>
  <c r="P21" i="2" s="1"/>
  <c r="N9" i="2"/>
  <c r="P9" i="2" s="1"/>
  <c r="N5" i="2"/>
  <c r="P5" i="2" s="1"/>
  <c r="N32" i="2"/>
  <c r="P32" i="2" s="1"/>
  <c r="N52" i="2"/>
  <c r="P52" i="2" s="1"/>
  <c r="N27" i="2"/>
  <c r="P27" i="2" s="1"/>
  <c r="N110" i="2"/>
  <c r="P110" i="2" s="1"/>
  <c r="N26" i="2"/>
  <c r="P26" i="2" s="1"/>
  <c r="N47" i="2"/>
  <c r="P47" i="2" s="1"/>
  <c r="N35" i="2"/>
  <c r="P35" i="2" s="1"/>
  <c r="N23" i="2"/>
  <c r="P23" i="2" s="1"/>
  <c r="N11" i="2"/>
  <c r="P11" i="2" s="1"/>
  <c r="N62" i="2"/>
  <c r="P62" i="2" s="1"/>
  <c r="N8" i="2"/>
  <c r="P8" i="2" s="1"/>
  <c r="N195" i="2"/>
  <c r="P195" i="2" s="1"/>
  <c r="N171" i="2"/>
  <c r="P171" i="2" s="1"/>
  <c r="N184" i="2"/>
  <c r="P184" i="2" s="1"/>
  <c r="N172" i="2"/>
  <c r="P172" i="2" s="1"/>
  <c r="N160" i="2"/>
  <c r="P160" i="2" s="1"/>
  <c r="N148" i="2"/>
  <c r="P148" i="2" s="1"/>
  <c r="N136" i="2"/>
  <c r="P136" i="2" s="1"/>
  <c r="N124" i="2"/>
  <c r="P124" i="2" s="1"/>
  <c r="N112" i="2"/>
  <c r="P112" i="2" s="1"/>
  <c r="N100" i="2"/>
  <c r="P100" i="2" s="1"/>
  <c r="N88" i="2"/>
  <c r="P88" i="2" s="1"/>
  <c r="N76" i="2"/>
  <c r="P76" i="2" s="1"/>
  <c r="N64" i="2"/>
  <c r="P64" i="2" s="1"/>
  <c r="N40" i="2"/>
  <c r="P40" i="2" s="1"/>
  <c r="N28" i="2"/>
  <c r="P28" i="2" s="1"/>
  <c r="N16" i="2"/>
  <c r="P16" i="2" s="1"/>
  <c r="N183" i="2"/>
  <c r="P183" i="2" s="1"/>
  <c r="N194" i="2"/>
  <c r="P194" i="2" s="1"/>
  <c r="N134" i="2"/>
  <c r="P134" i="2" s="1"/>
  <c r="N193" i="2"/>
  <c r="P193" i="2" s="1"/>
  <c r="N181" i="2"/>
  <c r="P181" i="2" s="1"/>
  <c r="N169" i="2"/>
  <c r="P169" i="2" s="1"/>
  <c r="N157" i="2"/>
  <c r="P157" i="2" s="1"/>
  <c r="N145" i="2"/>
  <c r="P145" i="2" s="1"/>
  <c r="N133" i="2"/>
  <c r="P133" i="2" s="1"/>
  <c r="N121" i="2"/>
  <c r="P121" i="2" s="1"/>
  <c r="N109" i="2"/>
  <c r="P109" i="2" s="1"/>
  <c r="N97" i="2"/>
  <c r="P97" i="2" s="1"/>
  <c r="N85" i="2"/>
  <c r="P85" i="2" s="1"/>
  <c r="N73" i="2"/>
  <c r="P73" i="2" s="1"/>
  <c r="N61" i="2"/>
  <c r="P61" i="2" s="1"/>
  <c r="N49" i="2"/>
  <c r="P49" i="2" s="1"/>
  <c r="N37" i="2"/>
  <c r="P37" i="2" s="1"/>
  <c r="N25" i="2"/>
  <c r="P25" i="2" s="1"/>
  <c r="N13" i="2"/>
  <c r="P13" i="2" s="1"/>
  <c r="N158" i="2"/>
  <c r="P158" i="2" s="1"/>
  <c r="N192" i="2"/>
  <c r="P192" i="2" s="1"/>
  <c r="N180" i="2"/>
  <c r="P180" i="2" s="1"/>
  <c r="N168" i="2"/>
  <c r="P168" i="2" s="1"/>
  <c r="N156" i="2"/>
  <c r="P156" i="2" s="1"/>
  <c r="N144" i="2"/>
  <c r="P144" i="2" s="1"/>
  <c r="N132" i="2"/>
  <c r="P132" i="2" s="1"/>
  <c r="N120" i="2"/>
  <c r="P120" i="2" s="1"/>
  <c r="N108" i="2"/>
  <c r="P108" i="2" s="1"/>
  <c r="N96" i="2"/>
  <c r="P96" i="2" s="1"/>
  <c r="N84" i="2"/>
  <c r="P84" i="2" s="1"/>
  <c r="N72" i="2"/>
  <c r="P72" i="2" s="1"/>
  <c r="N60" i="2"/>
  <c r="P60" i="2" s="1"/>
  <c r="N48" i="2"/>
  <c r="P48" i="2" s="1"/>
  <c r="N36" i="2"/>
  <c r="P36" i="2" s="1"/>
  <c r="N24" i="2"/>
  <c r="P24" i="2" s="1"/>
  <c r="N12" i="2"/>
  <c r="P12" i="2" s="1"/>
  <c r="N182" i="2"/>
  <c r="P182" i="2" s="1"/>
  <c r="N170" i="2"/>
  <c r="P170" i="2" s="1"/>
  <c r="N146" i="2"/>
  <c r="P146" i="2" s="1"/>
  <c r="N122" i="2"/>
  <c r="P122" i="2" s="1"/>
  <c r="N191" i="2"/>
  <c r="P191" i="2" s="1"/>
  <c r="N179" i="2"/>
  <c r="P179" i="2" s="1"/>
  <c r="N167" i="2"/>
  <c r="P167" i="2" s="1"/>
  <c r="N155" i="2"/>
  <c r="P155" i="2" s="1"/>
  <c r="N143" i="2"/>
  <c r="P143" i="2" s="1"/>
  <c r="N131" i="2"/>
  <c r="P131" i="2" s="1"/>
  <c r="N119" i="2"/>
  <c r="P119" i="2" s="1"/>
  <c r="N107" i="2"/>
  <c r="P107" i="2" s="1"/>
  <c r="N95" i="2"/>
  <c r="P95" i="2" s="1"/>
  <c r="N83" i="2"/>
  <c r="P83" i="2" s="1"/>
  <c r="N71" i="2"/>
  <c r="P71" i="2" s="1"/>
  <c r="N59" i="2"/>
  <c r="P59" i="2" s="1"/>
  <c r="N190" i="2"/>
  <c r="P190" i="2" s="1"/>
  <c r="N178" i="2"/>
  <c r="P178" i="2" s="1"/>
  <c r="N166" i="2"/>
  <c r="P166" i="2" s="1"/>
  <c r="N154" i="2"/>
  <c r="P154" i="2" s="1"/>
  <c r="N142" i="2"/>
  <c r="P142" i="2" s="1"/>
  <c r="N130" i="2"/>
  <c r="P130" i="2" s="1"/>
  <c r="N118" i="2"/>
  <c r="P118" i="2" s="1"/>
  <c r="N106" i="2"/>
  <c r="P106" i="2" s="1"/>
  <c r="N94" i="2"/>
  <c r="P94" i="2" s="1"/>
  <c r="N82" i="2"/>
  <c r="P82" i="2" s="1"/>
  <c r="N70" i="2"/>
  <c r="P70" i="2" s="1"/>
  <c r="N58" i="2"/>
  <c r="P58" i="2" s="1"/>
  <c r="N189" i="2"/>
  <c r="P189" i="2" s="1"/>
  <c r="N177" i="2"/>
  <c r="P177" i="2" s="1"/>
  <c r="N165" i="2"/>
  <c r="P165" i="2" s="1"/>
  <c r="N153" i="2"/>
  <c r="P153" i="2" s="1"/>
  <c r="N141" i="2"/>
  <c r="P141" i="2" s="1"/>
  <c r="N129" i="2"/>
  <c r="P129" i="2" s="1"/>
  <c r="N117" i="2"/>
  <c r="P117" i="2" s="1"/>
  <c r="N105" i="2"/>
  <c r="P105" i="2" s="1"/>
  <c r="N93" i="2"/>
  <c r="P93" i="2" s="1"/>
  <c r="N81" i="2"/>
  <c r="P81" i="2" s="1"/>
  <c r="N69" i="2"/>
  <c r="P69" i="2" s="1"/>
  <c r="N57" i="2"/>
  <c r="P57" i="2" s="1"/>
  <c r="N188" i="2"/>
  <c r="P188" i="2" s="1"/>
  <c r="N176" i="2"/>
  <c r="P176" i="2" s="1"/>
  <c r="N164" i="2"/>
  <c r="P164" i="2" s="1"/>
  <c r="N152" i="2"/>
  <c r="P152" i="2" s="1"/>
  <c r="N140" i="2"/>
  <c r="P140" i="2" s="1"/>
  <c r="N128" i="2"/>
  <c r="P128" i="2" s="1"/>
  <c r="N116" i="2"/>
  <c r="P116" i="2" s="1"/>
  <c r="N104" i="2"/>
  <c r="P104" i="2" s="1"/>
  <c r="N92" i="2"/>
  <c r="P92" i="2" s="1"/>
  <c r="N80" i="2"/>
  <c r="P80" i="2" s="1"/>
  <c r="N68" i="2"/>
  <c r="P68" i="2" s="1"/>
  <c r="N56" i="2"/>
  <c r="P56" i="2" s="1"/>
  <c r="N187" i="2"/>
  <c r="P187" i="2" s="1"/>
  <c r="N175" i="2"/>
  <c r="P175" i="2" s="1"/>
  <c r="N163" i="2"/>
  <c r="P163" i="2" s="1"/>
  <c r="N151" i="2"/>
  <c r="P151" i="2" s="1"/>
  <c r="N139" i="2"/>
  <c r="P139" i="2" s="1"/>
  <c r="N127" i="2"/>
  <c r="P127" i="2" s="1"/>
  <c r="N115" i="2"/>
  <c r="P115" i="2" s="1"/>
  <c r="N103" i="2"/>
  <c r="P103" i="2" s="1"/>
  <c r="N91" i="2"/>
  <c r="P91" i="2" s="1"/>
  <c r="N79" i="2"/>
  <c r="P79" i="2" s="1"/>
  <c r="N67" i="2"/>
  <c r="P67" i="2" s="1"/>
  <c r="N55" i="2"/>
  <c r="P55" i="2" s="1"/>
  <c r="N43" i="2"/>
  <c r="P43" i="2" s="1"/>
  <c r="N31" i="2"/>
  <c r="P31" i="2" s="1"/>
  <c r="N19" i="2"/>
  <c r="P19" i="2" s="1"/>
  <c r="N7" i="2"/>
  <c r="P7" i="2" s="1"/>
  <c r="N186" i="2"/>
  <c r="P186" i="2" s="1"/>
  <c r="N174" i="2"/>
  <c r="P174" i="2" s="1"/>
  <c r="N162" i="2"/>
  <c r="P162" i="2" s="1"/>
  <c r="N150" i="2"/>
  <c r="P150" i="2" s="1"/>
  <c r="N138" i="2"/>
  <c r="P138" i="2" s="1"/>
  <c r="N126" i="2"/>
  <c r="P126" i="2" s="1"/>
  <c r="N114" i="2"/>
  <c r="P114" i="2" s="1"/>
  <c r="N102" i="2"/>
  <c r="P102" i="2" s="1"/>
  <c r="N90" i="2"/>
  <c r="P90" i="2" s="1"/>
  <c r="N78" i="2"/>
  <c r="P78" i="2" s="1"/>
  <c r="N66" i="2"/>
  <c r="P66" i="2" s="1"/>
  <c r="N54" i="2"/>
  <c r="P54" i="2" s="1"/>
  <c r="N42" i="2"/>
  <c r="P42" i="2" s="1"/>
  <c r="N30" i="2"/>
  <c r="P30" i="2" s="1"/>
  <c r="N18" i="2"/>
  <c r="P18" i="2" s="1"/>
  <c r="N6" i="2"/>
  <c r="P6" i="2" s="1"/>
  <c r="N185" i="2"/>
  <c r="P185" i="2" s="1"/>
  <c r="N173" i="2"/>
  <c r="P173" i="2" s="1"/>
  <c r="N161" i="2"/>
  <c r="P161" i="2" s="1"/>
  <c r="N149" i="2"/>
  <c r="P149" i="2" s="1"/>
  <c r="N137" i="2"/>
  <c r="P137" i="2" s="1"/>
  <c r="N125" i="2"/>
  <c r="P125" i="2" s="1"/>
  <c r="N113" i="2"/>
  <c r="P113" i="2" s="1"/>
  <c r="N101" i="2"/>
  <c r="P101" i="2" s="1"/>
  <c r="N89" i="2"/>
  <c r="P89" i="2" s="1"/>
  <c r="N77" i="2"/>
  <c r="P77" i="2" s="1"/>
  <c r="N65" i="2"/>
  <c r="P65" i="2" s="1"/>
  <c r="N53" i="2"/>
  <c r="P53" i="2" s="1"/>
  <c r="N41" i="2"/>
  <c r="P41" i="2" s="1"/>
  <c r="N29" i="2"/>
  <c r="P29" i="2" s="1"/>
  <c r="N17" i="2"/>
  <c r="P17" i="2" s="1"/>
  <c r="I154" i="2" l="1"/>
  <c r="I156" i="2"/>
  <c r="I164" i="2"/>
  <c r="I163" i="2"/>
  <c r="I162" i="2"/>
  <c r="I161" i="2"/>
  <c r="I166" i="2"/>
  <c r="I165" i="2"/>
  <c r="I168" i="2"/>
  <c r="I172" i="2"/>
  <c r="I170" i="2"/>
  <c r="I169" i="2"/>
  <c r="I176" i="2"/>
  <c r="I174" i="2"/>
  <c r="I173" i="2"/>
  <c r="I179" i="2"/>
  <c r="I178" i="2"/>
  <c r="I181" i="2"/>
  <c r="I188" i="2"/>
  <c r="I187" i="2"/>
  <c r="I186" i="2"/>
  <c r="I185" i="2"/>
  <c r="I192" i="2"/>
  <c r="I190" i="2"/>
  <c r="I189" i="2"/>
  <c r="I195" i="2"/>
  <c r="I194" i="2"/>
  <c r="I193" i="2"/>
  <c r="I159" i="2"/>
  <c r="I158" i="2"/>
  <c r="I157" i="2"/>
  <c r="H153" i="2"/>
  <c r="H162" i="2"/>
  <c r="H161" i="2"/>
  <c r="H167" i="2"/>
  <c r="H166" i="2"/>
  <c r="H171" i="2"/>
  <c r="H169" i="2"/>
  <c r="H175" i="2"/>
  <c r="H174" i="2"/>
  <c r="H176" i="2"/>
  <c r="H177" i="2"/>
  <c r="H182" i="2"/>
  <c r="H183" i="2"/>
  <c r="H185" i="2"/>
  <c r="H188" i="2"/>
  <c r="H187" i="2"/>
  <c r="H190" i="2"/>
  <c r="H195" i="2"/>
  <c r="H193" i="2"/>
  <c r="H159" i="2"/>
  <c r="H160" i="2"/>
  <c r="H158" i="2"/>
  <c r="H108" i="2"/>
  <c r="H105" i="2"/>
  <c r="I108" i="2"/>
  <c r="I106" i="2"/>
  <c r="I105" i="2"/>
  <c r="H191" i="2"/>
  <c r="I152" i="2"/>
  <c r="H152" i="2"/>
  <c r="I151" i="2"/>
  <c r="H151" i="2"/>
  <c r="H150" i="2"/>
  <c r="I149" i="2"/>
  <c r="L195" i="1"/>
  <c r="L196" i="2" s="1"/>
  <c r="K195" i="1"/>
  <c r="K196" i="2" s="1"/>
  <c r="G196" i="2"/>
  <c r="F196" i="2"/>
  <c r="E196" i="2"/>
  <c r="D196" i="2"/>
  <c r="L194" i="1"/>
  <c r="L195" i="2" s="1"/>
  <c r="K194" i="1"/>
  <c r="K195" i="2" s="1"/>
  <c r="G195" i="2"/>
  <c r="F195" i="2"/>
  <c r="E195" i="2"/>
  <c r="D195" i="2"/>
  <c r="L193" i="1"/>
  <c r="L194" i="2" s="1"/>
  <c r="K193" i="1"/>
  <c r="K194" i="2" s="1"/>
  <c r="G194" i="2"/>
  <c r="F194" i="2"/>
  <c r="E194" i="2"/>
  <c r="D194" i="2"/>
  <c r="L192" i="1"/>
  <c r="L193" i="2" s="1"/>
  <c r="K192" i="1"/>
  <c r="K193" i="2" s="1"/>
  <c r="G193" i="2"/>
  <c r="F193" i="2"/>
  <c r="E193" i="2"/>
  <c r="D193" i="2"/>
  <c r="L191" i="1"/>
  <c r="L192" i="2" s="1"/>
  <c r="K191" i="1"/>
  <c r="K192" i="2" s="1"/>
  <c r="G192" i="2"/>
  <c r="F192" i="2"/>
  <c r="E192" i="2"/>
  <c r="D192" i="2"/>
  <c r="L190" i="1"/>
  <c r="L191" i="2" s="1"/>
  <c r="K190" i="1"/>
  <c r="K191" i="2" s="1"/>
  <c r="G191" i="2"/>
  <c r="F191" i="2"/>
  <c r="E191" i="2"/>
  <c r="D191" i="2"/>
  <c r="L189" i="1"/>
  <c r="L190" i="2" s="1"/>
  <c r="K189" i="1"/>
  <c r="K190" i="2" s="1"/>
  <c r="G190" i="2"/>
  <c r="F190" i="2"/>
  <c r="E190" i="2"/>
  <c r="D190" i="2"/>
  <c r="L188" i="1"/>
  <c r="L189" i="2" s="1"/>
  <c r="K188" i="1"/>
  <c r="K189" i="2" s="1"/>
  <c r="G189" i="2"/>
  <c r="F189" i="2"/>
  <c r="E189" i="2"/>
  <c r="D189" i="2"/>
  <c r="L187" i="1"/>
  <c r="L188" i="2" s="1"/>
  <c r="K187" i="1"/>
  <c r="K188" i="2" s="1"/>
  <c r="G188" i="2"/>
  <c r="F188" i="2"/>
  <c r="E188" i="2"/>
  <c r="D188" i="2"/>
  <c r="L186" i="1"/>
  <c r="L187" i="2" s="1"/>
  <c r="K186" i="1"/>
  <c r="K187" i="2" s="1"/>
  <c r="G187" i="2"/>
  <c r="F187" i="2"/>
  <c r="E187" i="2"/>
  <c r="D187" i="2"/>
  <c r="L185" i="1"/>
  <c r="L186" i="2" s="1"/>
  <c r="K185" i="1"/>
  <c r="K186" i="2" s="1"/>
  <c r="G186" i="2"/>
  <c r="F186" i="2"/>
  <c r="E186" i="2"/>
  <c r="D186" i="2"/>
  <c r="L184" i="1"/>
  <c r="L185" i="2" s="1"/>
  <c r="K184" i="1"/>
  <c r="K185" i="2" s="1"/>
  <c r="G185" i="2"/>
  <c r="F185" i="2"/>
  <c r="E185" i="2"/>
  <c r="D185" i="2"/>
  <c r="L183" i="1"/>
  <c r="L184" i="2" s="1"/>
  <c r="K183" i="1"/>
  <c r="K184" i="2" s="1"/>
  <c r="G184" i="2"/>
  <c r="F184" i="2"/>
  <c r="E184" i="2"/>
  <c r="D184" i="2"/>
  <c r="L182" i="1"/>
  <c r="L183" i="2" s="1"/>
  <c r="K182" i="1"/>
  <c r="K183" i="2" s="1"/>
  <c r="G183" i="2"/>
  <c r="F183" i="2"/>
  <c r="E183" i="2"/>
  <c r="D183" i="2"/>
  <c r="L181" i="1"/>
  <c r="L182" i="2" s="1"/>
  <c r="K181" i="1"/>
  <c r="K182" i="2" s="1"/>
  <c r="G182" i="2"/>
  <c r="F182" i="2"/>
  <c r="E182" i="2"/>
  <c r="D182" i="2"/>
  <c r="L180" i="1"/>
  <c r="L181" i="2" s="1"/>
  <c r="K180" i="1"/>
  <c r="K181" i="2" s="1"/>
  <c r="G181" i="2"/>
  <c r="F181" i="2"/>
  <c r="E181" i="2"/>
  <c r="D181" i="2"/>
  <c r="L179" i="1"/>
  <c r="L180" i="2" s="1"/>
  <c r="K179" i="1"/>
  <c r="K180" i="2" s="1"/>
  <c r="G180" i="2"/>
  <c r="F180" i="2"/>
  <c r="E180" i="2"/>
  <c r="D180" i="2"/>
  <c r="L178" i="1"/>
  <c r="L179" i="2" s="1"/>
  <c r="K178" i="1"/>
  <c r="K179" i="2" s="1"/>
  <c r="G179" i="2"/>
  <c r="F179" i="2"/>
  <c r="E179" i="2"/>
  <c r="D179" i="2"/>
  <c r="L177" i="1"/>
  <c r="L178" i="2" s="1"/>
  <c r="K177" i="1"/>
  <c r="K178" i="2" s="1"/>
  <c r="G178" i="2"/>
  <c r="F178" i="2"/>
  <c r="E178" i="2"/>
  <c r="D178" i="2"/>
  <c r="L176" i="1"/>
  <c r="L177" i="2" s="1"/>
  <c r="K176" i="1"/>
  <c r="K177" i="2" s="1"/>
  <c r="G177" i="2"/>
  <c r="F177" i="2"/>
  <c r="E177" i="2"/>
  <c r="D177" i="2"/>
  <c r="L175" i="1"/>
  <c r="L176" i="2" s="1"/>
  <c r="K175" i="1"/>
  <c r="K176" i="2" s="1"/>
  <c r="G176" i="2"/>
  <c r="F176" i="2"/>
  <c r="E176" i="2"/>
  <c r="D176" i="2"/>
  <c r="L174" i="1"/>
  <c r="L175" i="2" s="1"/>
  <c r="K174" i="1"/>
  <c r="K175" i="2" s="1"/>
  <c r="G175" i="2"/>
  <c r="F175" i="2"/>
  <c r="E175" i="2"/>
  <c r="D175" i="2"/>
  <c r="L173" i="1"/>
  <c r="L174" i="2" s="1"/>
  <c r="K173" i="1"/>
  <c r="K174" i="2" s="1"/>
  <c r="G174" i="2"/>
  <c r="F174" i="2"/>
  <c r="E174" i="2"/>
  <c r="D174" i="2"/>
  <c r="L172" i="1"/>
  <c r="L173" i="2" s="1"/>
  <c r="K172" i="1"/>
  <c r="K173" i="2" s="1"/>
  <c r="G173" i="2"/>
  <c r="F173" i="2"/>
  <c r="E173" i="2"/>
  <c r="D173" i="2"/>
  <c r="L171" i="1"/>
  <c r="L172" i="2" s="1"/>
  <c r="K171" i="1"/>
  <c r="K172" i="2" s="1"/>
  <c r="G172" i="2"/>
  <c r="F172" i="2"/>
  <c r="E172" i="2"/>
  <c r="D172" i="2"/>
  <c r="L170" i="1"/>
  <c r="L171" i="2" s="1"/>
  <c r="K170" i="1"/>
  <c r="K171" i="2" s="1"/>
  <c r="G171" i="2"/>
  <c r="F171" i="2"/>
  <c r="E171" i="2"/>
  <c r="D171" i="2"/>
  <c r="L169" i="1"/>
  <c r="L170" i="2" s="1"/>
  <c r="K169" i="1"/>
  <c r="K170" i="2" s="1"/>
  <c r="G170" i="2"/>
  <c r="F170" i="2"/>
  <c r="E170" i="2"/>
  <c r="D170" i="2"/>
  <c r="L168" i="1"/>
  <c r="L169" i="2" s="1"/>
  <c r="K168" i="1"/>
  <c r="K169" i="2" s="1"/>
  <c r="G169" i="2"/>
  <c r="F169" i="2"/>
  <c r="E169" i="2"/>
  <c r="D169" i="2"/>
  <c r="L167" i="1"/>
  <c r="L168" i="2" s="1"/>
  <c r="K167" i="1"/>
  <c r="K168" i="2" s="1"/>
  <c r="G168" i="2"/>
  <c r="F168" i="2"/>
  <c r="E168" i="2"/>
  <c r="D168" i="2"/>
  <c r="L166" i="1"/>
  <c r="L167" i="2" s="1"/>
  <c r="K166" i="1"/>
  <c r="K167" i="2" s="1"/>
  <c r="G167" i="2"/>
  <c r="F167" i="2"/>
  <c r="E167" i="2"/>
  <c r="D167" i="2"/>
  <c r="L165" i="1"/>
  <c r="L166" i="2" s="1"/>
  <c r="K165" i="1"/>
  <c r="K166" i="2" s="1"/>
  <c r="G166" i="2"/>
  <c r="F166" i="2"/>
  <c r="E166" i="2"/>
  <c r="D166" i="2"/>
  <c r="L164" i="1"/>
  <c r="L165" i="2" s="1"/>
  <c r="K164" i="1"/>
  <c r="K165" i="2" s="1"/>
  <c r="G165" i="2"/>
  <c r="F165" i="2"/>
  <c r="E165" i="2"/>
  <c r="D165" i="2"/>
  <c r="L163" i="1"/>
  <c r="L164" i="2" s="1"/>
  <c r="K163" i="1"/>
  <c r="K164" i="2" s="1"/>
  <c r="G164" i="2"/>
  <c r="F164" i="2"/>
  <c r="E164" i="2"/>
  <c r="D164" i="2"/>
  <c r="L162" i="1"/>
  <c r="L163" i="2" s="1"/>
  <c r="K162" i="1"/>
  <c r="K163" i="2" s="1"/>
  <c r="G163" i="2"/>
  <c r="F163" i="2"/>
  <c r="E163" i="2"/>
  <c r="D163" i="2"/>
  <c r="L161" i="1"/>
  <c r="L162" i="2" s="1"/>
  <c r="K161" i="1"/>
  <c r="K162" i="2" s="1"/>
  <c r="G162" i="2"/>
  <c r="F162" i="2"/>
  <c r="E162" i="2"/>
  <c r="D162" i="2"/>
  <c r="L160" i="1"/>
  <c r="L161" i="2" s="1"/>
  <c r="K160" i="1"/>
  <c r="K161" i="2" s="1"/>
  <c r="G161" i="2"/>
  <c r="F161" i="2"/>
  <c r="E161" i="2"/>
  <c r="D161" i="2"/>
  <c r="L159" i="1"/>
  <c r="L160" i="2" s="1"/>
  <c r="K159" i="1"/>
  <c r="K160" i="2" s="1"/>
  <c r="G160" i="2"/>
  <c r="F160" i="2"/>
  <c r="E160" i="2"/>
  <c r="D160" i="2"/>
  <c r="L158" i="1"/>
  <c r="L159" i="2" s="1"/>
  <c r="K158" i="1"/>
  <c r="K159" i="2" s="1"/>
  <c r="G159" i="2"/>
  <c r="F159" i="2"/>
  <c r="E159" i="2"/>
  <c r="D159" i="2"/>
  <c r="L157" i="1"/>
  <c r="L158" i="2" s="1"/>
  <c r="K157" i="1"/>
  <c r="K158" i="2" s="1"/>
  <c r="G158" i="2"/>
  <c r="F158" i="2"/>
  <c r="E158" i="2"/>
  <c r="D158" i="2"/>
  <c r="L156" i="1"/>
  <c r="L157" i="2" s="1"/>
  <c r="K156" i="1"/>
  <c r="K157" i="2" s="1"/>
  <c r="G157" i="2"/>
  <c r="F157" i="2"/>
  <c r="E157" i="2"/>
  <c r="D157" i="2"/>
  <c r="L155" i="1"/>
  <c r="L156" i="2" s="1"/>
  <c r="K155" i="1"/>
  <c r="K156" i="2" s="1"/>
  <c r="G156" i="2"/>
  <c r="F156" i="2"/>
  <c r="E156" i="2"/>
  <c r="D156" i="2"/>
  <c r="L154" i="1"/>
  <c r="L155" i="2" s="1"/>
  <c r="K154" i="1"/>
  <c r="K155" i="2" s="1"/>
  <c r="G155" i="2"/>
  <c r="F155" i="2"/>
  <c r="E155" i="2"/>
  <c r="D155" i="2"/>
  <c r="L153" i="1"/>
  <c r="L154" i="2" s="1"/>
  <c r="K153" i="1"/>
  <c r="K154" i="2" s="1"/>
  <c r="G154" i="2"/>
  <c r="F154" i="2"/>
  <c r="E154" i="2"/>
  <c r="D154" i="2"/>
  <c r="L153" i="2"/>
  <c r="K153" i="2"/>
  <c r="G153" i="2"/>
  <c r="F153" i="2"/>
  <c r="E153" i="2"/>
  <c r="D153" i="2"/>
  <c r="L151" i="1"/>
  <c r="L152" i="2" s="1"/>
  <c r="K151" i="1"/>
  <c r="K152" i="2" s="1"/>
  <c r="G152" i="2"/>
  <c r="F152" i="2"/>
  <c r="E152" i="2"/>
  <c r="D152" i="2"/>
  <c r="L150" i="1"/>
  <c r="L151" i="2" s="1"/>
  <c r="K150" i="1"/>
  <c r="K151" i="2" s="1"/>
  <c r="G151" i="2"/>
  <c r="F151" i="2"/>
  <c r="E151" i="2"/>
  <c r="D151" i="2"/>
  <c r="L149" i="1"/>
  <c r="L150" i="2" s="1"/>
  <c r="K149" i="1"/>
  <c r="K150" i="2" s="1"/>
  <c r="G150" i="2"/>
  <c r="F150" i="2"/>
  <c r="E150" i="2"/>
  <c r="D150" i="2"/>
  <c r="L148" i="1"/>
  <c r="L149" i="2" s="1"/>
  <c r="K148" i="1"/>
  <c r="K149" i="2" s="1"/>
  <c r="G149" i="2"/>
  <c r="F149" i="2"/>
  <c r="E149" i="2"/>
  <c r="D149" i="2"/>
  <c r="I196" i="2"/>
  <c r="H196" i="2"/>
  <c r="J150" i="1"/>
  <c r="J151" i="2" s="1"/>
  <c r="I147" i="2"/>
  <c r="I146" i="2"/>
  <c r="H145" i="2"/>
  <c r="H144" i="2"/>
  <c r="H143" i="2"/>
  <c r="I142" i="2"/>
  <c r="H142" i="2"/>
  <c r="H141" i="2"/>
  <c r="I140" i="2"/>
  <c r="I139" i="2"/>
  <c r="H139" i="2"/>
  <c r="I138" i="2"/>
  <c r="H137" i="2"/>
  <c r="H136" i="2"/>
  <c r="H135" i="2"/>
  <c r="H134" i="2"/>
  <c r="H133" i="2"/>
  <c r="I132" i="2"/>
  <c r="H131" i="2"/>
  <c r="H130" i="2"/>
  <c r="H129" i="2"/>
  <c r="H128" i="2"/>
  <c r="I127" i="2"/>
  <c r="H127" i="2"/>
  <c r="H126" i="2"/>
  <c r="H125" i="2"/>
  <c r="H124" i="2"/>
  <c r="I120" i="2"/>
  <c r="H120" i="2"/>
  <c r="I119" i="2"/>
  <c r="H119" i="2"/>
  <c r="H118" i="2"/>
  <c r="I117" i="2"/>
  <c r="H117" i="2"/>
  <c r="I116" i="2"/>
  <c r="H116" i="2"/>
  <c r="I115" i="2"/>
  <c r="H115" i="2"/>
  <c r="I114" i="2"/>
  <c r="H113" i="2"/>
  <c r="H112" i="2"/>
  <c r="I111" i="2"/>
  <c r="H111" i="2"/>
  <c r="I110" i="2"/>
  <c r="H110" i="2"/>
  <c r="I109" i="2"/>
  <c r="H109" i="2"/>
  <c r="I104" i="2"/>
  <c r="H104" i="2"/>
  <c r="H103" i="2"/>
  <c r="I102" i="2"/>
  <c r="H102" i="2"/>
  <c r="I101" i="2"/>
  <c r="H101" i="2"/>
  <c r="I148" i="2"/>
  <c r="H148" i="2"/>
  <c r="J138" i="1"/>
  <c r="J139" i="2" s="1"/>
  <c r="H122" i="2"/>
  <c r="L147" i="1"/>
  <c r="L148" i="2" s="1"/>
  <c r="K148" i="2"/>
  <c r="G148" i="2"/>
  <c r="F148" i="2"/>
  <c r="E148" i="2"/>
  <c r="D148" i="2"/>
  <c r="L147" i="2"/>
  <c r="K147" i="2"/>
  <c r="G147" i="2"/>
  <c r="F147" i="2"/>
  <c r="E147" i="2"/>
  <c r="D147" i="2"/>
  <c r="L146" i="2"/>
  <c r="K146" i="2"/>
  <c r="G146" i="2"/>
  <c r="F146" i="2"/>
  <c r="E146" i="2"/>
  <c r="D146" i="2"/>
  <c r="L145" i="2"/>
  <c r="K145" i="2"/>
  <c r="G145" i="2"/>
  <c r="F145" i="2"/>
  <c r="E145" i="2"/>
  <c r="D145" i="2"/>
  <c r="L144" i="2"/>
  <c r="K144" i="2"/>
  <c r="G144" i="2"/>
  <c r="F144" i="2"/>
  <c r="E144" i="2"/>
  <c r="D144" i="2"/>
  <c r="L143" i="2"/>
  <c r="K143" i="2"/>
  <c r="G143" i="2"/>
  <c r="F143" i="2"/>
  <c r="E143" i="2"/>
  <c r="D143" i="2"/>
  <c r="L142" i="2"/>
  <c r="K142" i="2"/>
  <c r="G142" i="2"/>
  <c r="F142" i="2"/>
  <c r="E142" i="2"/>
  <c r="D142" i="2"/>
  <c r="L141" i="2"/>
  <c r="K141" i="2"/>
  <c r="G141" i="2"/>
  <c r="F141" i="2"/>
  <c r="E141" i="2"/>
  <c r="D141" i="2"/>
  <c r="L140" i="2"/>
  <c r="K140" i="2"/>
  <c r="G140" i="2"/>
  <c r="F140" i="2"/>
  <c r="E140" i="2"/>
  <c r="D140" i="2"/>
  <c r="L139" i="2"/>
  <c r="K139" i="2"/>
  <c r="G139" i="2"/>
  <c r="F139" i="2"/>
  <c r="E139" i="2"/>
  <c r="D139" i="2"/>
  <c r="L138" i="2"/>
  <c r="K138" i="2"/>
  <c r="G138" i="2"/>
  <c r="F138" i="2"/>
  <c r="E138" i="2"/>
  <c r="D138" i="2"/>
  <c r="L137" i="2"/>
  <c r="K137" i="2"/>
  <c r="G137" i="2"/>
  <c r="F137" i="2"/>
  <c r="E137" i="2"/>
  <c r="D137" i="2"/>
  <c r="L136" i="2"/>
  <c r="K136" i="2"/>
  <c r="G136" i="2"/>
  <c r="F136" i="2"/>
  <c r="E136" i="2"/>
  <c r="D136" i="2"/>
  <c r="L135" i="2"/>
  <c r="K135" i="2"/>
  <c r="G135" i="2"/>
  <c r="F135" i="2"/>
  <c r="E135" i="2"/>
  <c r="D135" i="2"/>
  <c r="L134" i="2"/>
  <c r="K134" i="2"/>
  <c r="G134" i="2"/>
  <c r="F134" i="2"/>
  <c r="E134" i="2"/>
  <c r="D134" i="2"/>
  <c r="L133" i="2"/>
  <c r="K133" i="2"/>
  <c r="G133" i="2"/>
  <c r="F133" i="2"/>
  <c r="E133" i="2"/>
  <c r="D133" i="2"/>
  <c r="L132" i="2"/>
  <c r="K132" i="2"/>
  <c r="G132" i="2"/>
  <c r="F132" i="2"/>
  <c r="E132" i="2"/>
  <c r="D132" i="2"/>
  <c r="L131" i="2"/>
  <c r="K131" i="2"/>
  <c r="G131" i="2"/>
  <c r="F131" i="2"/>
  <c r="E131" i="2"/>
  <c r="D131" i="2"/>
  <c r="L130" i="2"/>
  <c r="K130" i="2"/>
  <c r="G130" i="2"/>
  <c r="F130" i="2"/>
  <c r="E130" i="2"/>
  <c r="D130" i="2"/>
  <c r="L129" i="2"/>
  <c r="K129" i="2"/>
  <c r="G129" i="2"/>
  <c r="F129" i="2"/>
  <c r="E129" i="2"/>
  <c r="D129" i="2"/>
  <c r="L128" i="2"/>
  <c r="K128" i="2"/>
  <c r="G128" i="2"/>
  <c r="F128" i="2"/>
  <c r="E128" i="2"/>
  <c r="D128" i="2"/>
  <c r="L127" i="2"/>
  <c r="K127" i="2"/>
  <c r="G127" i="2"/>
  <c r="F127" i="2"/>
  <c r="E127" i="2"/>
  <c r="D127" i="2"/>
  <c r="L126" i="2"/>
  <c r="K126" i="2"/>
  <c r="G126" i="2"/>
  <c r="F126" i="2"/>
  <c r="E126" i="2"/>
  <c r="D126" i="2"/>
  <c r="L125" i="2"/>
  <c r="K125" i="2"/>
  <c r="G125" i="2"/>
  <c r="F125" i="2"/>
  <c r="E125" i="2"/>
  <c r="D125" i="2"/>
  <c r="L124" i="2"/>
  <c r="K124" i="2"/>
  <c r="G124" i="2"/>
  <c r="F124" i="2"/>
  <c r="E124" i="2"/>
  <c r="D124" i="2"/>
  <c r="L123" i="2"/>
  <c r="K123" i="2"/>
  <c r="G123" i="2"/>
  <c r="F123" i="2"/>
  <c r="E123" i="2"/>
  <c r="D123" i="2"/>
  <c r="L122" i="2"/>
  <c r="K122" i="2"/>
  <c r="G122" i="2"/>
  <c r="F122" i="2"/>
  <c r="E122" i="2"/>
  <c r="D122" i="2"/>
  <c r="L121" i="2"/>
  <c r="K121" i="2"/>
  <c r="G121" i="2"/>
  <c r="F121" i="2"/>
  <c r="E121" i="2"/>
  <c r="D121" i="2"/>
  <c r="L120" i="2"/>
  <c r="K120" i="2"/>
  <c r="G120" i="2"/>
  <c r="F120" i="2"/>
  <c r="E120" i="2"/>
  <c r="D120" i="2"/>
  <c r="L119" i="2"/>
  <c r="K119" i="2"/>
  <c r="G119" i="2"/>
  <c r="F119" i="2"/>
  <c r="E119" i="2"/>
  <c r="D119" i="2"/>
  <c r="L118" i="2"/>
  <c r="K118" i="2"/>
  <c r="G118" i="2"/>
  <c r="F118" i="2"/>
  <c r="E118" i="2"/>
  <c r="D118" i="2"/>
  <c r="L117" i="2"/>
  <c r="K117" i="2"/>
  <c r="G117" i="2"/>
  <c r="F117" i="2"/>
  <c r="E117" i="2"/>
  <c r="D117" i="2"/>
  <c r="L116" i="2"/>
  <c r="K116" i="2"/>
  <c r="G116" i="2"/>
  <c r="F116" i="2"/>
  <c r="E116" i="2"/>
  <c r="D116" i="2"/>
  <c r="L115" i="2"/>
  <c r="K115" i="2"/>
  <c r="G115" i="2"/>
  <c r="F115" i="2"/>
  <c r="E115" i="2"/>
  <c r="D115" i="2"/>
  <c r="L114" i="2"/>
  <c r="K114" i="2"/>
  <c r="G114" i="2"/>
  <c r="F114" i="2"/>
  <c r="E114" i="2"/>
  <c r="D114" i="2"/>
  <c r="L113" i="2"/>
  <c r="K113" i="2"/>
  <c r="G113" i="2"/>
  <c r="F113" i="2"/>
  <c r="E113" i="2"/>
  <c r="D113" i="2"/>
  <c r="L112" i="2"/>
  <c r="K112" i="2"/>
  <c r="G112" i="2"/>
  <c r="F112" i="2"/>
  <c r="E112" i="2"/>
  <c r="D112" i="2"/>
  <c r="L111" i="2"/>
  <c r="K111" i="2"/>
  <c r="G111" i="2"/>
  <c r="F111" i="2"/>
  <c r="E111" i="2"/>
  <c r="D111" i="2"/>
  <c r="L110" i="2"/>
  <c r="K110" i="2"/>
  <c r="G110" i="2"/>
  <c r="F110" i="2"/>
  <c r="E110" i="2"/>
  <c r="D110" i="2"/>
  <c r="L109" i="2"/>
  <c r="K109" i="2"/>
  <c r="G109" i="2"/>
  <c r="F109" i="2"/>
  <c r="E109" i="2"/>
  <c r="D109" i="2"/>
  <c r="L108" i="2"/>
  <c r="K108" i="2"/>
  <c r="G108" i="2"/>
  <c r="F108" i="2"/>
  <c r="E108" i="2"/>
  <c r="D108" i="2"/>
  <c r="L107" i="2"/>
  <c r="K107" i="2"/>
  <c r="G107" i="2"/>
  <c r="F107" i="2"/>
  <c r="E107" i="2"/>
  <c r="D107" i="2"/>
  <c r="L106" i="2"/>
  <c r="K106" i="2"/>
  <c r="G106" i="2"/>
  <c r="F106" i="2"/>
  <c r="E106" i="2"/>
  <c r="D106" i="2"/>
  <c r="L105" i="2"/>
  <c r="K105" i="2"/>
  <c r="G105" i="2"/>
  <c r="F105" i="2"/>
  <c r="E105" i="2"/>
  <c r="D105" i="2"/>
  <c r="L104" i="2"/>
  <c r="K104" i="2"/>
  <c r="G104" i="2"/>
  <c r="F104" i="2"/>
  <c r="E104" i="2"/>
  <c r="D104" i="2"/>
  <c r="L103" i="2"/>
  <c r="K103" i="2"/>
  <c r="G103" i="2"/>
  <c r="F103" i="2"/>
  <c r="E103" i="2"/>
  <c r="D103" i="2"/>
  <c r="L102" i="2"/>
  <c r="K102" i="2"/>
  <c r="G102" i="2"/>
  <c r="F102" i="2"/>
  <c r="E102" i="2"/>
  <c r="D102" i="2"/>
  <c r="L101" i="2"/>
  <c r="K101" i="2"/>
  <c r="G101" i="2"/>
  <c r="F101" i="2"/>
  <c r="E101" i="2"/>
  <c r="D101" i="2"/>
  <c r="I100" i="2"/>
  <c r="H100" i="2"/>
  <c r="I99" i="2"/>
  <c r="H99" i="2"/>
  <c r="I98" i="2"/>
  <c r="H98" i="2"/>
  <c r="I97" i="2"/>
  <c r="H97" i="2"/>
  <c r="H95" i="2"/>
  <c r="I94" i="2"/>
  <c r="H94" i="2"/>
  <c r="I87" i="2"/>
  <c r="I69" i="2"/>
  <c r="H69" i="2"/>
  <c r="H65" i="2"/>
  <c r="H59" i="2"/>
  <c r="I56" i="2"/>
  <c r="H56" i="2"/>
  <c r="I55" i="2"/>
  <c r="H55" i="2"/>
  <c r="I54" i="2"/>
  <c r="H54" i="2"/>
  <c r="H53" i="2"/>
  <c r="L100" i="2"/>
  <c r="K100" i="2"/>
  <c r="G100" i="2"/>
  <c r="F100" i="2"/>
  <c r="E100" i="2"/>
  <c r="D100" i="2"/>
  <c r="L99" i="2"/>
  <c r="K99" i="2"/>
  <c r="G99" i="2"/>
  <c r="F99" i="2"/>
  <c r="E99" i="2"/>
  <c r="D99" i="2"/>
  <c r="L98" i="2"/>
  <c r="K98" i="2"/>
  <c r="G98" i="2"/>
  <c r="F98" i="2"/>
  <c r="E98" i="2"/>
  <c r="D98" i="2"/>
  <c r="L97" i="2"/>
  <c r="K97" i="2"/>
  <c r="G97" i="2"/>
  <c r="F97" i="2"/>
  <c r="E97" i="2"/>
  <c r="D97" i="2"/>
  <c r="L96" i="2"/>
  <c r="K96" i="2"/>
  <c r="G96" i="2"/>
  <c r="F96" i="2"/>
  <c r="E96" i="2"/>
  <c r="D96" i="2"/>
  <c r="L95" i="2"/>
  <c r="K95" i="2"/>
  <c r="G95" i="2"/>
  <c r="F95" i="2"/>
  <c r="E95" i="2"/>
  <c r="D95" i="2"/>
  <c r="L94" i="2"/>
  <c r="K94" i="2"/>
  <c r="G94" i="2"/>
  <c r="F94" i="2"/>
  <c r="E94" i="2"/>
  <c r="D94" i="2"/>
  <c r="L93" i="2"/>
  <c r="K93" i="2"/>
  <c r="G93" i="2"/>
  <c r="F93" i="2"/>
  <c r="E93" i="2"/>
  <c r="D93" i="2"/>
  <c r="L92" i="2"/>
  <c r="K92" i="2"/>
  <c r="G92" i="2"/>
  <c r="F92" i="2"/>
  <c r="E92" i="2"/>
  <c r="D92" i="2"/>
  <c r="L91" i="2"/>
  <c r="K91" i="2"/>
  <c r="G91" i="2"/>
  <c r="F91" i="2"/>
  <c r="E91" i="2"/>
  <c r="D91" i="2"/>
  <c r="L90" i="2"/>
  <c r="K90" i="2"/>
  <c r="G90" i="2"/>
  <c r="F90" i="2"/>
  <c r="E90" i="2"/>
  <c r="D90" i="2"/>
  <c r="L89" i="2"/>
  <c r="K89" i="2"/>
  <c r="G89" i="2"/>
  <c r="F89" i="2"/>
  <c r="E89" i="2"/>
  <c r="D89" i="2"/>
  <c r="L88" i="2"/>
  <c r="K88" i="2"/>
  <c r="G88" i="2"/>
  <c r="F88" i="2"/>
  <c r="E88" i="2"/>
  <c r="D88" i="2"/>
  <c r="L87" i="2"/>
  <c r="K87" i="2"/>
  <c r="G87" i="2"/>
  <c r="F87" i="2"/>
  <c r="E87" i="2"/>
  <c r="D87" i="2"/>
  <c r="L86" i="2"/>
  <c r="K86" i="2"/>
  <c r="G86" i="2"/>
  <c r="F86" i="2"/>
  <c r="E86" i="2"/>
  <c r="D86" i="2"/>
  <c r="L85" i="2"/>
  <c r="K85" i="2"/>
  <c r="G85" i="2"/>
  <c r="F85" i="2"/>
  <c r="E85" i="2"/>
  <c r="D85" i="2"/>
  <c r="L84" i="2"/>
  <c r="K84" i="2"/>
  <c r="G84" i="2"/>
  <c r="F84" i="2"/>
  <c r="E84" i="2"/>
  <c r="D84" i="2"/>
  <c r="L83" i="2"/>
  <c r="K83" i="2"/>
  <c r="G83" i="2"/>
  <c r="F83" i="2"/>
  <c r="E83" i="2"/>
  <c r="D83" i="2"/>
  <c r="L82" i="2"/>
  <c r="K82" i="2"/>
  <c r="G82" i="2"/>
  <c r="F82" i="2"/>
  <c r="E82" i="2"/>
  <c r="D82" i="2"/>
  <c r="L81" i="2"/>
  <c r="K81" i="2"/>
  <c r="G81" i="2"/>
  <c r="F81" i="2"/>
  <c r="E81" i="2"/>
  <c r="D81" i="2"/>
  <c r="L80" i="2"/>
  <c r="K80" i="2"/>
  <c r="G80" i="2"/>
  <c r="F80" i="2"/>
  <c r="E80" i="2"/>
  <c r="D80" i="2"/>
  <c r="L79" i="2"/>
  <c r="K79" i="2"/>
  <c r="G79" i="2"/>
  <c r="F79" i="2"/>
  <c r="E79" i="2"/>
  <c r="D79" i="2"/>
  <c r="L78" i="2"/>
  <c r="K78" i="2"/>
  <c r="G78" i="2"/>
  <c r="F78" i="2"/>
  <c r="E78" i="2"/>
  <c r="D78" i="2"/>
  <c r="L77" i="2"/>
  <c r="K77" i="2"/>
  <c r="G77" i="2"/>
  <c r="F77" i="2"/>
  <c r="E77" i="2"/>
  <c r="D77" i="2"/>
  <c r="L76" i="2"/>
  <c r="K76" i="2"/>
  <c r="G76" i="2"/>
  <c r="F76" i="2"/>
  <c r="E76" i="2"/>
  <c r="D76" i="2"/>
  <c r="L75" i="2"/>
  <c r="K75" i="2"/>
  <c r="G75" i="2"/>
  <c r="F75" i="2"/>
  <c r="E75" i="2"/>
  <c r="D75" i="2"/>
  <c r="L74" i="2"/>
  <c r="K74" i="2"/>
  <c r="G74" i="2"/>
  <c r="F74" i="2"/>
  <c r="E74" i="2"/>
  <c r="D74" i="2"/>
  <c r="L73" i="2"/>
  <c r="K73" i="2"/>
  <c r="G73" i="2"/>
  <c r="F73" i="2"/>
  <c r="E73" i="2"/>
  <c r="D73" i="2"/>
  <c r="L72" i="2"/>
  <c r="K72" i="2"/>
  <c r="G72" i="2"/>
  <c r="F72" i="2"/>
  <c r="E72" i="2"/>
  <c r="D72" i="2"/>
  <c r="L71" i="2"/>
  <c r="K71" i="2"/>
  <c r="G71" i="2"/>
  <c r="F71" i="2"/>
  <c r="E71" i="2"/>
  <c r="D71" i="2"/>
  <c r="L70" i="2"/>
  <c r="K70" i="2"/>
  <c r="G70" i="2"/>
  <c r="F70" i="2"/>
  <c r="E70" i="2"/>
  <c r="D70" i="2"/>
  <c r="L69" i="2"/>
  <c r="K69" i="2"/>
  <c r="G69" i="2"/>
  <c r="F69" i="2"/>
  <c r="E69" i="2"/>
  <c r="D69" i="2"/>
  <c r="L68" i="2"/>
  <c r="K68" i="2"/>
  <c r="G68" i="2"/>
  <c r="F68" i="2"/>
  <c r="E68" i="2"/>
  <c r="D68" i="2"/>
  <c r="L67" i="2"/>
  <c r="K67" i="2"/>
  <c r="G67" i="2"/>
  <c r="F67" i="2"/>
  <c r="E67" i="2"/>
  <c r="D67" i="2"/>
  <c r="L66" i="2"/>
  <c r="K66" i="2"/>
  <c r="G66" i="2"/>
  <c r="F66" i="2"/>
  <c r="E66" i="2"/>
  <c r="D66" i="2"/>
  <c r="L65" i="2"/>
  <c r="K65" i="2"/>
  <c r="G65" i="2"/>
  <c r="F65" i="2"/>
  <c r="E65" i="2"/>
  <c r="D65" i="2"/>
  <c r="L64" i="2"/>
  <c r="K64" i="2"/>
  <c r="G64" i="2"/>
  <c r="F64" i="2"/>
  <c r="E64" i="2"/>
  <c r="D64" i="2"/>
  <c r="L63" i="2"/>
  <c r="K63" i="2"/>
  <c r="G63" i="2"/>
  <c r="F63" i="2"/>
  <c r="E63" i="2"/>
  <c r="D63" i="2"/>
  <c r="L62" i="2"/>
  <c r="K62" i="2"/>
  <c r="G62" i="2"/>
  <c r="F62" i="2"/>
  <c r="E62" i="2"/>
  <c r="D62" i="2"/>
  <c r="L61" i="2"/>
  <c r="K61" i="2"/>
  <c r="G61" i="2"/>
  <c r="F61" i="2"/>
  <c r="E61" i="2"/>
  <c r="D61" i="2"/>
  <c r="L60" i="2"/>
  <c r="K60" i="2"/>
  <c r="G60" i="2"/>
  <c r="F60" i="2"/>
  <c r="E60" i="2"/>
  <c r="D60" i="2"/>
  <c r="L59" i="2"/>
  <c r="K59" i="2"/>
  <c r="G59" i="2"/>
  <c r="F59" i="2"/>
  <c r="E59" i="2"/>
  <c r="D59" i="2"/>
  <c r="L58" i="2"/>
  <c r="K58" i="2"/>
  <c r="G58" i="2"/>
  <c r="F58" i="2"/>
  <c r="E58" i="2"/>
  <c r="D58" i="2"/>
  <c r="L57" i="2"/>
  <c r="K57" i="2"/>
  <c r="G57" i="2"/>
  <c r="F57" i="2"/>
  <c r="E57" i="2"/>
  <c r="D57" i="2"/>
  <c r="L56" i="2"/>
  <c r="K56" i="2"/>
  <c r="G56" i="2"/>
  <c r="F56" i="2"/>
  <c r="E56" i="2"/>
  <c r="D56" i="2"/>
  <c r="L55" i="2"/>
  <c r="K55" i="2"/>
  <c r="G55" i="2"/>
  <c r="F55" i="2"/>
  <c r="E55" i="2"/>
  <c r="D55" i="2"/>
  <c r="L54" i="2"/>
  <c r="K54" i="2"/>
  <c r="G54" i="2"/>
  <c r="F54" i="2"/>
  <c r="E54" i="2"/>
  <c r="D54" i="2"/>
  <c r="L53" i="2"/>
  <c r="K53" i="2"/>
  <c r="G53" i="2"/>
  <c r="F53" i="2"/>
  <c r="E53" i="2"/>
  <c r="D53" i="2"/>
  <c r="I22" i="2"/>
  <c r="I21" i="2"/>
  <c r="I25" i="2"/>
  <c r="I28" i="2"/>
  <c r="I31" i="2"/>
  <c r="I30" i="2"/>
  <c r="I29" i="2"/>
  <c r="I34" i="2"/>
  <c r="I33" i="2"/>
  <c r="I37" i="2"/>
  <c r="I41" i="2"/>
  <c r="I48" i="2"/>
  <c r="I47" i="2"/>
  <c r="I45" i="2"/>
  <c r="I49" i="2"/>
  <c r="I52" i="2"/>
  <c r="I51" i="2"/>
  <c r="I19" i="2"/>
  <c r="I18" i="2"/>
  <c r="I17" i="2"/>
  <c r="H21" i="2"/>
  <c r="H22" i="2"/>
  <c r="H28" i="2"/>
  <c r="H27" i="2"/>
  <c r="H32" i="2"/>
  <c r="H31" i="2"/>
  <c r="H29" i="2"/>
  <c r="H36" i="2"/>
  <c r="H39" i="2"/>
  <c r="H40" i="2"/>
  <c r="H43" i="2"/>
  <c r="H42" i="2"/>
  <c r="H41" i="2"/>
  <c r="H48" i="2"/>
  <c r="H50" i="2"/>
  <c r="H52" i="2"/>
  <c r="H51" i="2"/>
  <c r="H49" i="2"/>
  <c r="H18" i="2"/>
  <c r="I13" i="2"/>
  <c r="I14" i="2"/>
  <c r="I15" i="2"/>
  <c r="H15" i="2"/>
  <c r="H14" i="2"/>
  <c r="H13" i="2"/>
  <c r="I12" i="2"/>
  <c r="I10" i="2"/>
  <c r="I9" i="2"/>
  <c r="H12" i="2"/>
  <c r="H9" i="2"/>
  <c r="I50" i="2"/>
  <c r="I38" i="2"/>
  <c r="H37" i="2"/>
  <c r="I36" i="2"/>
  <c r="I35" i="2"/>
  <c r="I26" i="2"/>
  <c r="H25" i="2"/>
  <c r="I24" i="2"/>
  <c r="I23" i="2"/>
  <c r="L52" i="2"/>
  <c r="K52" i="2"/>
  <c r="G52" i="2"/>
  <c r="F52" i="2"/>
  <c r="E52" i="2"/>
  <c r="D52" i="2"/>
  <c r="L51" i="2"/>
  <c r="K51" i="2"/>
  <c r="G51" i="2"/>
  <c r="F51" i="2"/>
  <c r="E51" i="2"/>
  <c r="D51" i="2"/>
  <c r="L50" i="2"/>
  <c r="K50" i="2"/>
  <c r="G50" i="2"/>
  <c r="F50" i="2"/>
  <c r="E50" i="2"/>
  <c r="D50" i="2"/>
  <c r="L49" i="2"/>
  <c r="K49" i="2"/>
  <c r="G49" i="2"/>
  <c r="F49" i="2"/>
  <c r="E49" i="2"/>
  <c r="D49" i="2"/>
  <c r="L48" i="2"/>
  <c r="K48" i="2"/>
  <c r="G48" i="2"/>
  <c r="F48" i="2"/>
  <c r="E48" i="2"/>
  <c r="D48" i="2"/>
  <c r="L47" i="2"/>
  <c r="K47" i="2"/>
  <c r="G47" i="2"/>
  <c r="F47" i="2"/>
  <c r="E47" i="2"/>
  <c r="D47" i="2"/>
  <c r="L46" i="2"/>
  <c r="K46" i="2"/>
  <c r="G46" i="2"/>
  <c r="F46" i="2"/>
  <c r="E46" i="2"/>
  <c r="D46" i="2"/>
  <c r="L45" i="2"/>
  <c r="K45" i="2"/>
  <c r="G45" i="2"/>
  <c r="F45" i="2"/>
  <c r="E45" i="2"/>
  <c r="D45" i="2"/>
  <c r="L44" i="2"/>
  <c r="K44" i="2"/>
  <c r="G44" i="2"/>
  <c r="F44" i="2"/>
  <c r="E44" i="2"/>
  <c r="D44" i="2"/>
  <c r="L43" i="2"/>
  <c r="K43" i="2"/>
  <c r="G43" i="2"/>
  <c r="F43" i="2"/>
  <c r="E43" i="2"/>
  <c r="D43" i="2"/>
  <c r="L42" i="2"/>
  <c r="K42" i="2"/>
  <c r="G42" i="2"/>
  <c r="F42" i="2"/>
  <c r="E42" i="2"/>
  <c r="D42" i="2"/>
  <c r="L41" i="2"/>
  <c r="K41" i="2"/>
  <c r="G41" i="2"/>
  <c r="F41" i="2"/>
  <c r="E41" i="2"/>
  <c r="D41" i="2"/>
  <c r="L40" i="2"/>
  <c r="K40" i="2"/>
  <c r="G40" i="2"/>
  <c r="F40" i="2"/>
  <c r="E40" i="2"/>
  <c r="D40" i="2"/>
  <c r="L39" i="2"/>
  <c r="K39" i="2"/>
  <c r="G39" i="2"/>
  <c r="F39" i="2"/>
  <c r="E39" i="2"/>
  <c r="D39" i="2"/>
  <c r="L38" i="2"/>
  <c r="K38" i="2"/>
  <c r="G38" i="2"/>
  <c r="F38" i="2"/>
  <c r="E38" i="2"/>
  <c r="D38" i="2"/>
  <c r="L37" i="2"/>
  <c r="K37" i="2"/>
  <c r="G37" i="2"/>
  <c r="F37" i="2"/>
  <c r="E37" i="2"/>
  <c r="D37" i="2"/>
  <c r="L36" i="2"/>
  <c r="K36" i="2"/>
  <c r="G36" i="2"/>
  <c r="F36" i="2"/>
  <c r="E36" i="2"/>
  <c r="D36" i="2"/>
  <c r="L35" i="2"/>
  <c r="K35" i="2"/>
  <c r="G35" i="2"/>
  <c r="F35" i="2"/>
  <c r="E35" i="2"/>
  <c r="D35" i="2"/>
  <c r="L34" i="2"/>
  <c r="K34" i="2"/>
  <c r="G34" i="2"/>
  <c r="F34" i="2"/>
  <c r="E34" i="2"/>
  <c r="D34" i="2"/>
  <c r="L33" i="2"/>
  <c r="K33" i="2"/>
  <c r="G33" i="2"/>
  <c r="F33" i="2"/>
  <c r="E33" i="2"/>
  <c r="D33" i="2"/>
  <c r="L32" i="2"/>
  <c r="K32" i="2"/>
  <c r="G32" i="2"/>
  <c r="F32" i="2"/>
  <c r="E32" i="2"/>
  <c r="D32" i="2"/>
  <c r="L31" i="2"/>
  <c r="K31" i="2"/>
  <c r="G31" i="2"/>
  <c r="F31" i="2"/>
  <c r="E31" i="2"/>
  <c r="D31" i="2"/>
  <c r="L30" i="2"/>
  <c r="K30" i="2"/>
  <c r="G30" i="2"/>
  <c r="F30" i="2"/>
  <c r="E30" i="2"/>
  <c r="D30" i="2"/>
  <c r="L29" i="2"/>
  <c r="K29" i="2"/>
  <c r="G29" i="2"/>
  <c r="F29" i="2"/>
  <c r="E29" i="2"/>
  <c r="D29" i="2"/>
  <c r="L28" i="2"/>
  <c r="K28" i="2"/>
  <c r="G28" i="2"/>
  <c r="F28" i="2"/>
  <c r="E28" i="2"/>
  <c r="D28" i="2"/>
  <c r="L27" i="2"/>
  <c r="K27" i="2"/>
  <c r="G27" i="2"/>
  <c r="F27" i="2"/>
  <c r="E27" i="2"/>
  <c r="D27" i="2"/>
  <c r="L26" i="2"/>
  <c r="K26" i="2"/>
  <c r="G26" i="2"/>
  <c r="F26" i="2"/>
  <c r="E26" i="2"/>
  <c r="D26" i="2"/>
  <c r="L25" i="2"/>
  <c r="K25" i="2"/>
  <c r="G25" i="2"/>
  <c r="F25" i="2"/>
  <c r="E25" i="2"/>
  <c r="D25" i="2"/>
  <c r="L24" i="2"/>
  <c r="K24" i="2"/>
  <c r="G24" i="2"/>
  <c r="F24" i="2"/>
  <c r="E24" i="2"/>
  <c r="D24" i="2"/>
  <c r="L23" i="2"/>
  <c r="K23" i="2"/>
  <c r="G23" i="2"/>
  <c r="F23" i="2"/>
  <c r="E23" i="2"/>
  <c r="D23" i="2"/>
  <c r="L22" i="2"/>
  <c r="K22" i="2"/>
  <c r="G22" i="2"/>
  <c r="F22" i="2"/>
  <c r="E22" i="2"/>
  <c r="D22" i="2"/>
  <c r="L21" i="2"/>
  <c r="K21" i="2"/>
  <c r="G21" i="2"/>
  <c r="F21" i="2"/>
  <c r="E21" i="2"/>
  <c r="D21" i="2"/>
  <c r="L20" i="2"/>
  <c r="K20" i="2"/>
  <c r="G20" i="2"/>
  <c r="F20" i="2"/>
  <c r="E20" i="2"/>
  <c r="D20" i="2"/>
  <c r="L19" i="2"/>
  <c r="K19" i="2"/>
  <c r="G19" i="2"/>
  <c r="F19" i="2"/>
  <c r="E19" i="2"/>
  <c r="D19" i="2"/>
  <c r="L18" i="2"/>
  <c r="K18" i="2"/>
  <c r="G18" i="2"/>
  <c r="F18" i="2"/>
  <c r="E18" i="2"/>
  <c r="D18" i="2"/>
  <c r="L17" i="2"/>
  <c r="K17" i="2"/>
  <c r="G17" i="2"/>
  <c r="F17" i="2"/>
  <c r="E17" i="2"/>
  <c r="D17" i="2"/>
  <c r="L16" i="2"/>
  <c r="K16" i="2"/>
  <c r="G16" i="2"/>
  <c r="F16" i="2"/>
  <c r="E16" i="2"/>
  <c r="D16" i="2"/>
  <c r="L15" i="2"/>
  <c r="K15" i="2"/>
  <c r="G15" i="2"/>
  <c r="F15" i="2"/>
  <c r="E15" i="2"/>
  <c r="D15" i="2"/>
  <c r="L14" i="2"/>
  <c r="K14" i="2"/>
  <c r="G14" i="2"/>
  <c r="F14" i="2"/>
  <c r="E14" i="2"/>
  <c r="D14" i="2"/>
  <c r="L13" i="2"/>
  <c r="K13" i="2"/>
  <c r="G13" i="2"/>
  <c r="F13" i="2"/>
  <c r="E13" i="2"/>
  <c r="D13" i="2"/>
  <c r="L12" i="2"/>
  <c r="K12" i="2"/>
  <c r="G12" i="2"/>
  <c r="F12" i="2"/>
  <c r="E12" i="2"/>
  <c r="D12" i="2"/>
  <c r="L11" i="2"/>
  <c r="K11" i="2"/>
  <c r="G11" i="2"/>
  <c r="F11" i="2"/>
  <c r="E11" i="2"/>
  <c r="D11" i="2"/>
  <c r="L10" i="2"/>
  <c r="K10" i="2"/>
  <c r="G10" i="2"/>
  <c r="F10" i="2"/>
  <c r="E10" i="2"/>
  <c r="D10" i="2"/>
  <c r="L9" i="2"/>
  <c r="K9" i="2"/>
  <c r="G9" i="2"/>
  <c r="F9" i="2"/>
  <c r="E9" i="2"/>
  <c r="D9" i="2"/>
  <c r="L8" i="2"/>
  <c r="K8" i="2"/>
  <c r="G8" i="2"/>
  <c r="F8" i="2"/>
  <c r="E8" i="2"/>
  <c r="D8" i="2"/>
  <c r="L7" i="2"/>
  <c r="K7" i="2"/>
  <c r="G7" i="2"/>
  <c r="F7" i="2"/>
  <c r="E7" i="2"/>
  <c r="D7" i="2"/>
  <c r="L6" i="2"/>
  <c r="K6" i="2"/>
  <c r="G6" i="2"/>
  <c r="F6" i="2"/>
  <c r="E6" i="2"/>
  <c r="D6" i="2"/>
  <c r="L5" i="2"/>
  <c r="K5" i="2"/>
  <c r="G5" i="2"/>
  <c r="F5" i="2"/>
  <c r="E5" i="2"/>
  <c r="D5" i="2"/>
  <c r="I8" i="2"/>
  <c r="I5" i="2"/>
  <c r="H8" i="2"/>
  <c r="H7" i="2"/>
  <c r="H6" i="2"/>
  <c r="H5" i="2"/>
  <c r="I7" i="2"/>
  <c r="I6" i="2"/>
  <c r="J147" i="1" l="1"/>
  <c r="J148" i="2" s="1"/>
  <c r="O16" i="2"/>
  <c r="O40" i="2"/>
  <c r="O58" i="2"/>
  <c r="O74" i="2"/>
  <c r="O88" i="2"/>
  <c r="O121" i="2"/>
  <c r="O150" i="2"/>
  <c r="O152" i="2"/>
  <c r="O154" i="2"/>
  <c r="O156" i="2"/>
  <c r="O158" i="2"/>
  <c r="O160" i="2"/>
  <c r="O162" i="2"/>
  <c r="O164" i="2"/>
  <c r="O166" i="2"/>
  <c r="O168" i="2"/>
  <c r="O170" i="2"/>
  <c r="O172" i="2"/>
  <c r="O174" i="2"/>
  <c r="O176" i="2"/>
  <c r="O178" i="2"/>
  <c r="O180" i="2"/>
  <c r="O182" i="2"/>
  <c r="O184" i="2"/>
  <c r="O186" i="2"/>
  <c r="O188" i="2"/>
  <c r="O190" i="2"/>
  <c r="O192" i="2"/>
  <c r="O194" i="2"/>
  <c r="O196" i="2"/>
  <c r="O18" i="2"/>
  <c r="O32" i="2"/>
  <c r="O46" i="2"/>
  <c r="O62" i="2"/>
  <c r="O82" i="2"/>
  <c r="O98" i="2"/>
  <c r="O109" i="2"/>
  <c r="O125" i="2"/>
  <c r="O133" i="2"/>
  <c r="O141" i="2"/>
  <c r="O6" i="2"/>
  <c r="O20" i="2"/>
  <c r="O34" i="2"/>
  <c r="O50" i="2"/>
  <c r="O54" i="2"/>
  <c r="O76" i="2"/>
  <c r="O96" i="2"/>
  <c r="O105" i="2"/>
  <c r="O113" i="2"/>
  <c r="O129" i="2"/>
  <c r="O137" i="2"/>
  <c r="O145" i="2"/>
  <c r="O149" i="2"/>
  <c r="O151" i="2"/>
  <c r="O153" i="2"/>
  <c r="O155" i="2"/>
  <c r="O157" i="2"/>
  <c r="O159" i="2"/>
  <c r="O161" i="2"/>
  <c r="O163" i="2"/>
  <c r="O165" i="2"/>
  <c r="O167" i="2"/>
  <c r="O169" i="2"/>
  <c r="O171" i="2"/>
  <c r="O173" i="2"/>
  <c r="O175" i="2"/>
  <c r="O177" i="2"/>
  <c r="O179" i="2"/>
  <c r="O181" i="2"/>
  <c r="O183" i="2"/>
  <c r="O185" i="2"/>
  <c r="O187" i="2"/>
  <c r="O189" i="2"/>
  <c r="O191" i="2"/>
  <c r="O193" i="2"/>
  <c r="O195" i="2"/>
  <c r="O24" i="2"/>
  <c r="O64" i="2"/>
  <c r="O70" i="2"/>
  <c r="O84" i="2"/>
  <c r="O92" i="2"/>
  <c r="O103" i="2"/>
  <c r="O127" i="2"/>
  <c r="O131" i="2"/>
  <c r="O135" i="2"/>
  <c r="O139" i="2"/>
  <c r="O147" i="2"/>
  <c r="O8" i="2"/>
  <c r="O22" i="2"/>
  <c r="O36" i="2"/>
  <c r="O52" i="2"/>
  <c r="O56" i="2"/>
  <c r="O72" i="2"/>
  <c r="O90" i="2"/>
  <c r="O101" i="2"/>
  <c r="O107" i="2"/>
  <c r="O111" i="2"/>
  <c r="O123" i="2"/>
  <c r="O143" i="2"/>
  <c r="O14" i="2"/>
  <c r="O30" i="2"/>
  <c r="O44" i="2"/>
  <c r="O68" i="2"/>
  <c r="O86" i="2"/>
  <c r="O115" i="2"/>
  <c r="O5" i="2"/>
  <c r="O7" i="2"/>
  <c r="O9" i="2"/>
  <c r="O11" i="2"/>
  <c r="O13" i="2"/>
  <c r="O15" i="2"/>
  <c r="O17" i="2"/>
  <c r="O19" i="2"/>
  <c r="O21" i="2"/>
  <c r="O23" i="2"/>
  <c r="O25" i="2"/>
  <c r="O27" i="2"/>
  <c r="O29" i="2"/>
  <c r="O31" i="2"/>
  <c r="O33" i="2"/>
  <c r="O35" i="2"/>
  <c r="O37" i="2"/>
  <c r="O39" i="2"/>
  <c r="O41" i="2"/>
  <c r="O43" i="2"/>
  <c r="O45" i="2"/>
  <c r="O47" i="2"/>
  <c r="O49" i="2"/>
  <c r="O51" i="2"/>
  <c r="O12" i="2"/>
  <c r="O28" i="2"/>
  <c r="O42" i="2"/>
  <c r="O78" i="2"/>
  <c r="O94" i="2"/>
  <c r="O119" i="2"/>
  <c r="O53" i="2"/>
  <c r="O55" i="2"/>
  <c r="O57" i="2"/>
  <c r="O59" i="2"/>
  <c r="O61" i="2"/>
  <c r="O63" i="2"/>
  <c r="O65" i="2"/>
  <c r="O67" i="2"/>
  <c r="O69" i="2"/>
  <c r="O71" i="2"/>
  <c r="O73" i="2"/>
  <c r="O75" i="2"/>
  <c r="O77" i="2"/>
  <c r="O79" i="2"/>
  <c r="O81" i="2"/>
  <c r="O83" i="2"/>
  <c r="O85" i="2"/>
  <c r="O87" i="2"/>
  <c r="O89" i="2"/>
  <c r="O91" i="2"/>
  <c r="O93" i="2"/>
  <c r="O95" i="2"/>
  <c r="O97" i="2"/>
  <c r="O99" i="2"/>
  <c r="O102" i="2"/>
  <c r="O104" i="2"/>
  <c r="O106" i="2"/>
  <c r="O108" i="2"/>
  <c r="O110" i="2"/>
  <c r="O112" i="2"/>
  <c r="O114" i="2"/>
  <c r="O116" i="2"/>
  <c r="O118" i="2"/>
  <c r="O120" i="2"/>
  <c r="O122" i="2"/>
  <c r="O124" i="2"/>
  <c r="O126" i="2"/>
  <c r="O128" i="2"/>
  <c r="O130" i="2"/>
  <c r="O132" i="2"/>
  <c r="O134" i="2"/>
  <c r="O136" i="2"/>
  <c r="O138" i="2"/>
  <c r="O140" i="2"/>
  <c r="O142" i="2"/>
  <c r="O144" i="2"/>
  <c r="O146" i="2"/>
  <c r="O148" i="2"/>
  <c r="O10" i="2"/>
  <c r="O26" i="2"/>
  <c r="O38" i="2"/>
  <c r="O48" i="2"/>
  <c r="O60" i="2"/>
  <c r="O66" i="2"/>
  <c r="O80" i="2"/>
  <c r="O100" i="2"/>
  <c r="O117" i="2"/>
  <c r="J115" i="1"/>
  <c r="J116" i="2" s="1"/>
  <c r="J151" i="1"/>
  <c r="J152" i="2" s="1"/>
  <c r="J97" i="1"/>
  <c r="J98" i="2" s="1"/>
  <c r="J99" i="1"/>
  <c r="J100" i="2" s="1"/>
  <c r="J54" i="1"/>
  <c r="J55" i="2" s="1"/>
  <c r="J53" i="1"/>
  <c r="J54" i="2" s="1"/>
  <c r="J103" i="1"/>
  <c r="J104" i="2" s="1"/>
  <c r="J96" i="1"/>
  <c r="J97" i="2" s="1"/>
  <c r="J141" i="1"/>
  <c r="J142" i="2" s="1"/>
  <c r="J68" i="1"/>
  <c r="J69" i="2" s="1"/>
  <c r="J126" i="1"/>
  <c r="J127" i="2" s="1"/>
  <c r="J94" i="1"/>
  <c r="J95" i="2" s="1"/>
  <c r="I95" i="2"/>
  <c r="J108" i="1"/>
  <c r="J109" i="2" s="1"/>
  <c r="J131" i="1"/>
  <c r="J132" i="2" s="1"/>
  <c r="H132" i="2"/>
  <c r="J137" i="1"/>
  <c r="J138" i="2" s="1"/>
  <c r="H138" i="2"/>
  <c r="J25" i="1"/>
  <c r="J26" i="2" s="1"/>
  <c r="H26" i="2"/>
  <c r="J23" i="1"/>
  <c r="J24" i="2" s="1"/>
  <c r="H24" i="2"/>
  <c r="J93" i="1"/>
  <c r="J94" i="2" s="1"/>
  <c r="J125" i="1"/>
  <c r="J126" i="2" s="1"/>
  <c r="I126" i="2"/>
  <c r="J143" i="1"/>
  <c r="J144" i="2" s="1"/>
  <c r="I144" i="2"/>
  <c r="J148" i="1"/>
  <c r="J149" i="2" s="1"/>
  <c r="H149" i="2"/>
  <c r="J58" i="1"/>
  <c r="J59" i="2" s="1"/>
  <c r="I59" i="2"/>
  <c r="J55" i="1"/>
  <c r="J56" i="2" s="1"/>
  <c r="J114" i="1"/>
  <c r="J115" i="2" s="1"/>
  <c r="J132" i="1"/>
  <c r="J133" i="2" s="1"/>
  <c r="I133" i="2"/>
  <c r="J144" i="1"/>
  <c r="J145" i="2" s="1"/>
  <c r="I145" i="2"/>
  <c r="J111" i="1"/>
  <c r="J112" i="2" s="1"/>
  <c r="I112" i="2"/>
  <c r="J117" i="1"/>
  <c r="J118" i="2" s="1"/>
  <c r="I118" i="2"/>
  <c r="J139" i="1"/>
  <c r="J140" i="2" s="1"/>
  <c r="H140" i="2"/>
  <c r="J145" i="1"/>
  <c r="J146" i="2" s="1"/>
  <c r="H146" i="2"/>
  <c r="J149" i="1"/>
  <c r="J150" i="2" s="1"/>
  <c r="I150" i="2"/>
  <c r="J52" i="1"/>
  <c r="J53" i="2" s="1"/>
  <c r="I53" i="2"/>
  <c r="J64" i="1"/>
  <c r="J65" i="2" s="1"/>
  <c r="I65" i="2"/>
  <c r="J109" i="1"/>
  <c r="J110" i="2" s="1"/>
  <c r="J127" i="1"/>
  <c r="J128" i="2" s="1"/>
  <c r="I128" i="2"/>
  <c r="J133" i="1"/>
  <c r="J134" i="2" s="1"/>
  <c r="I134" i="2"/>
  <c r="J110" i="1"/>
  <c r="J111" i="2" s="1"/>
  <c r="J102" i="1"/>
  <c r="J103" i="2" s="1"/>
  <c r="I103" i="2"/>
  <c r="J112" i="1"/>
  <c r="J113" i="2" s="1"/>
  <c r="I113" i="2"/>
  <c r="J146" i="1"/>
  <c r="J147" i="2" s="1"/>
  <c r="H147" i="2"/>
  <c r="J98" i="1"/>
  <c r="J99" i="2" s="1"/>
  <c r="J86" i="1"/>
  <c r="J87" i="2" s="1"/>
  <c r="H87" i="2"/>
  <c r="J113" i="1"/>
  <c r="J114" i="2" s="1"/>
  <c r="H114" i="2"/>
  <c r="J128" i="1"/>
  <c r="J129" i="2" s="1"/>
  <c r="I129" i="2"/>
  <c r="J134" i="1"/>
  <c r="J135" i="2" s="1"/>
  <c r="I135" i="2"/>
  <c r="J140" i="1"/>
  <c r="J141" i="2" s="1"/>
  <c r="I141" i="2"/>
  <c r="J116" i="1"/>
  <c r="J117" i="2" s="1"/>
  <c r="J129" i="1"/>
  <c r="J130" i="2" s="1"/>
  <c r="I130" i="2"/>
  <c r="J135" i="1"/>
  <c r="J136" i="2" s="1"/>
  <c r="I136" i="2"/>
  <c r="J195" i="1"/>
  <c r="J196" i="2" s="1"/>
  <c r="J124" i="1"/>
  <c r="J125" i="2" s="1"/>
  <c r="I125" i="2"/>
  <c r="J130" i="1"/>
  <c r="J131" i="2" s="1"/>
  <c r="I131" i="2"/>
  <c r="J136" i="1"/>
  <c r="J137" i="2" s="1"/>
  <c r="I137" i="2"/>
  <c r="J142" i="1"/>
  <c r="J143" i="2" s="1"/>
  <c r="I143" i="2"/>
  <c r="I171" i="2"/>
  <c r="J184" i="1"/>
  <c r="J185" i="2" s="1"/>
  <c r="I153" i="2"/>
  <c r="I184" i="2"/>
  <c r="J158" i="1"/>
  <c r="J159" i="2" s="1"/>
  <c r="J194" i="1"/>
  <c r="J195" i="2" s="1"/>
  <c r="J186" i="1"/>
  <c r="J187" i="2" s="1"/>
  <c r="J175" i="1"/>
  <c r="J176" i="2" s="1"/>
  <c r="J192" i="1"/>
  <c r="J193" i="2" s="1"/>
  <c r="I183" i="2"/>
  <c r="I155" i="2"/>
  <c r="J157" i="1"/>
  <c r="J158" i="2" s="1"/>
  <c r="J160" i="1"/>
  <c r="J161" i="2" s="1"/>
  <c r="J187" i="1"/>
  <c r="J188" i="2" s="1"/>
  <c r="J168" i="1"/>
  <c r="J169" i="2" s="1"/>
  <c r="J165" i="1"/>
  <c r="J166" i="2" s="1"/>
  <c r="H180" i="2"/>
  <c r="J189" i="1"/>
  <c r="J190" i="2" s="1"/>
  <c r="J161" i="1"/>
  <c r="J162" i="2" s="1"/>
  <c r="J173" i="1"/>
  <c r="J174" i="2" s="1"/>
  <c r="H156" i="2"/>
  <c r="H155" i="2"/>
  <c r="H107" i="2"/>
  <c r="H106" i="2"/>
  <c r="J107" i="1"/>
  <c r="J108" i="2" s="1"/>
  <c r="J104" i="1"/>
  <c r="J105" i="2" s="1"/>
  <c r="J101" i="1"/>
  <c r="J102" i="2" s="1"/>
  <c r="J119" i="1"/>
  <c r="J120" i="2" s="1"/>
  <c r="J118" i="1"/>
  <c r="J119" i="2" s="1"/>
  <c r="J100" i="1"/>
  <c r="J101" i="2" s="1"/>
  <c r="I121" i="2"/>
  <c r="H121" i="2"/>
  <c r="H123" i="2"/>
  <c r="I40" i="2"/>
  <c r="I39" i="2"/>
  <c r="I46" i="2"/>
  <c r="I44" i="2"/>
  <c r="J17" i="1"/>
  <c r="J18" i="2" s="1"/>
  <c r="J50" i="1"/>
  <c r="J51" i="2" s="1"/>
  <c r="J21" i="1"/>
  <c r="J22" i="2" s="1"/>
  <c r="H45" i="2"/>
  <c r="H20" i="2"/>
  <c r="H19" i="2"/>
  <c r="H33" i="2"/>
  <c r="H44" i="2"/>
  <c r="H23" i="2"/>
  <c r="J27" i="1"/>
  <c r="J28" i="2" s="1"/>
  <c r="J47" i="1"/>
  <c r="J48" i="2" s="1"/>
  <c r="J28" i="1"/>
  <c r="J29" i="2" s="1"/>
  <c r="J40" i="1"/>
  <c r="J41" i="2" s="1"/>
  <c r="J35" i="1"/>
  <c r="J36" i="2" s="1"/>
  <c r="J49" i="1"/>
  <c r="J50" i="2" s="1"/>
  <c r="J24" i="1"/>
  <c r="J25" i="2" s="1"/>
  <c r="J30" i="1"/>
  <c r="J31" i="2" s="1"/>
  <c r="J36" i="1"/>
  <c r="J37" i="2" s="1"/>
  <c r="H16" i="2"/>
  <c r="J14" i="1"/>
  <c r="J15" i="2" s="1"/>
  <c r="I16" i="2"/>
  <c r="J13" i="1"/>
  <c r="J14" i="2" s="1"/>
  <c r="J12" i="1"/>
  <c r="J13" i="2" s="1"/>
  <c r="J11" i="1"/>
  <c r="J12" i="2" s="1"/>
  <c r="I11" i="2"/>
  <c r="J8" i="1"/>
  <c r="J9" i="2" s="1"/>
  <c r="H11" i="2"/>
  <c r="J51" i="1"/>
  <c r="J52" i="2" s="1"/>
  <c r="J20" i="1"/>
  <c r="J21" i="2" s="1"/>
  <c r="J48" i="1"/>
  <c r="J49" i="2" s="1"/>
  <c r="J39" i="1"/>
  <c r="J40" i="2" s="1"/>
  <c r="J7" i="1"/>
  <c r="J8" i="2" s="1"/>
  <c r="J5" i="1"/>
  <c r="J6" i="2" s="1"/>
  <c r="J4" i="1"/>
  <c r="J5" i="2" s="1"/>
  <c r="J6" i="1"/>
  <c r="J7" i="2" s="1"/>
  <c r="Q117" i="2" l="1"/>
  <c r="Q118" i="2"/>
  <c r="Q69" i="2"/>
  <c r="Q42" i="2"/>
  <c r="Q63" i="2"/>
  <c r="Q33" i="2"/>
  <c r="Q184" i="2"/>
  <c r="Q17" i="2"/>
  <c r="R92" i="2"/>
  <c r="Q92" i="2"/>
  <c r="R54" i="2"/>
  <c r="Q54" i="2"/>
  <c r="Q154" i="2"/>
  <c r="R93" i="2"/>
  <c r="Q93" i="2"/>
  <c r="R9" i="2"/>
  <c r="Q9" i="2"/>
  <c r="R105" i="2"/>
  <c r="Q105" i="2"/>
  <c r="Q67" i="2"/>
  <c r="R7" i="2"/>
  <c r="Q7" i="2"/>
  <c r="Q127" i="2"/>
  <c r="Q82" i="2"/>
  <c r="Q80" i="2"/>
  <c r="R114" i="2"/>
  <c r="Q114" i="2"/>
  <c r="Q29" i="2"/>
  <c r="Q183" i="2"/>
  <c r="Q62" i="2"/>
  <c r="Q66" i="2"/>
  <c r="Q87" i="2"/>
  <c r="R51" i="2"/>
  <c r="Q51" i="2"/>
  <c r="R115" i="2"/>
  <c r="Q115" i="2"/>
  <c r="Q181" i="2"/>
  <c r="Q178" i="2"/>
  <c r="Q60" i="2"/>
  <c r="R134" i="2"/>
  <c r="Q134" i="2"/>
  <c r="R110" i="2"/>
  <c r="Q110" i="2"/>
  <c r="Q85" i="2"/>
  <c r="Q61" i="2"/>
  <c r="R49" i="2"/>
  <c r="Q49" i="2"/>
  <c r="Q25" i="2"/>
  <c r="Q86" i="2"/>
  <c r="R56" i="2"/>
  <c r="Q56" i="2"/>
  <c r="Q84" i="2"/>
  <c r="Q179" i="2"/>
  <c r="Q155" i="2"/>
  <c r="R50" i="2"/>
  <c r="Q50" i="2"/>
  <c r="Q32" i="2"/>
  <c r="Q176" i="2"/>
  <c r="R152" i="2"/>
  <c r="Q152" i="2"/>
  <c r="Q163" i="2"/>
  <c r="Q31" i="2"/>
  <c r="Q185" i="2"/>
  <c r="R96" i="2"/>
  <c r="Q96" i="2"/>
  <c r="Q158" i="2"/>
  <c r="R138" i="2"/>
  <c r="Q138" i="2"/>
  <c r="Q65" i="2"/>
  <c r="R12" i="2"/>
  <c r="Q12" i="2"/>
  <c r="R5" i="2"/>
  <c r="Q5" i="2"/>
  <c r="Q197" i="2"/>
  <c r="R103" i="2"/>
  <c r="Q103" i="2"/>
  <c r="Q76" i="2"/>
  <c r="Q156" i="2"/>
  <c r="Q27" i="2"/>
  <c r="Q157" i="2"/>
  <c r="R48" i="2"/>
  <c r="Q48" i="2"/>
  <c r="R132" i="2"/>
  <c r="Q132" i="2"/>
  <c r="R108" i="2"/>
  <c r="Q108" i="2"/>
  <c r="Q83" i="2"/>
  <c r="Q59" i="2"/>
  <c r="Q47" i="2"/>
  <c r="Q23" i="2"/>
  <c r="Q68" i="2"/>
  <c r="R52" i="2"/>
  <c r="Q52" i="2"/>
  <c r="Q70" i="2"/>
  <c r="Q177" i="2"/>
  <c r="Q153" i="2"/>
  <c r="Q34" i="2"/>
  <c r="Q18" i="2"/>
  <c r="Q174" i="2"/>
  <c r="R150" i="2"/>
  <c r="Q150" i="2"/>
  <c r="R142" i="2"/>
  <c r="Q142" i="2"/>
  <c r="Q187" i="2"/>
  <c r="Q28" i="2"/>
  <c r="Q161" i="2"/>
  <c r="Q182" i="2"/>
  <c r="Q89" i="2"/>
  <c r="Q90" i="2"/>
  <c r="Q159" i="2"/>
  <c r="Q180" i="2"/>
  <c r="R136" i="2"/>
  <c r="Q136" i="2"/>
  <c r="R112" i="2"/>
  <c r="Q112" i="2"/>
  <c r="Q72" i="2"/>
  <c r="Q46" i="2"/>
  <c r="Q38" i="2"/>
  <c r="R130" i="2"/>
  <c r="Q130" i="2"/>
  <c r="R106" i="2"/>
  <c r="Q106" i="2"/>
  <c r="Q81" i="2"/>
  <c r="Q57" i="2"/>
  <c r="Q45" i="2"/>
  <c r="Q21" i="2"/>
  <c r="R44" i="2"/>
  <c r="Q44" i="2"/>
  <c r="Q36" i="2"/>
  <c r="Q64" i="2"/>
  <c r="Q175" i="2"/>
  <c r="R151" i="2"/>
  <c r="Q151" i="2"/>
  <c r="Q20" i="2"/>
  <c r="R196" i="2"/>
  <c r="Q196" i="2"/>
  <c r="Q172" i="2"/>
  <c r="Q121" i="2"/>
  <c r="R145" i="2"/>
  <c r="Q145" i="2"/>
  <c r="Q74" i="2"/>
  <c r="R107" i="2"/>
  <c r="Q107" i="2"/>
  <c r="R131" i="2"/>
  <c r="Q131" i="2"/>
  <c r="R98" i="2"/>
  <c r="Q98" i="2"/>
  <c r="Q91" i="2"/>
  <c r="R101" i="2"/>
  <c r="Q101" i="2"/>
  <c r="Q79" i="2"/>
  <c r="R55" i="2"/>
  <c r="Q55" i="2"/>
  <c r="Q30" i="2"/>
  <c r="Q173" i="2"/>
  <c r="R6" i="2"/>
  <c r="Q6" i="2"/>
  <c r="Q88" i="2"/>
  <c r="Q126" i="2"/>
  <c r="R102" i="2"/>
  <c r="Q102" i="2"/>
  <c r="R53" i="2"/>
  <c r="Q53" i="2"/>
  <c r="Q14" i="2"/>
  <c r="R8" i="2"/>
  <c r="Q8" i="2"/>
  <c r="Q168" i="2"/>
  <c r="R148" i="2"/>
  <c r="Q148" i="2"/>
  <c r="R99" i="2"/>
  <c r="Q99" i="2"/>
  <c r="Q75" i="2"/>
  <c r="Q119" i="2"/>
  <c r="Q39" i="2"/>
  <c r="Q15" i="2"/>
  <c r="R143" i="2"/>
  <c r="Q143" i="2"/>
  <c r="R147" i="2"/>
  <c r="Q147" i="2"/>
  <c r="Q193" i="2"/>
  <c r="Q169" i="2"/>
  <c r="R137" i="2"/>
  <c r="Q137" i="2"/>
  <c r="R133" i="2"/>
  <c r="Q133" i="2"/>
  <c r="Q190" i="2"/>
  <c r="Q166" i="2"/>
  <c r="Q58" i="2"/>
  <c r="R140" i="2"/>
  <c r="Q140" i="2"/>
  <c r="Q26" i="2"/>
  <c r="Q43" i="2"/>
  <c r="Q22" i="2"/>
  <c r="Q194" i="2"/>
  <c r="R10" i="2"/>
  <c r="Q10" i="2"/>
  <c r="Q41" i="2"/>
  <c r="Q171" i="2"/>
  <c r="R192" i="2"/>
  <c r="Q192" i="2"/>
  <c r="Q124" i="2"/>
  <c r="R146" i="2"/>
  <c r="Q146" i="2"/>
  <c r="Q122" i="2"/>
  <c r="R97" i="2"/>
  <c r="Q97" i="2"/>
  <c r="Q73" i="2"/>
  <c r="R94" i="2"/>
  <c r="Q94" i="2"/>
  <c r="Q37" i="2"/>
  <c r="Q13" i="2"/>
  <c r="Q123" i="2"/>
  <c r="R139" i="2"/>
  <c r="Q139" i="2"/>
  <c r="Q191" i="2"/>
  <c r="Q167" i="2"/>
  <c r="Q129" i="2"/>
  <c r="Q125" i="2"/>
  <c r="R188" i="2"/>
  <c r="Q188" i="2"/>
  <c r="Q164" i="2"/>
  <c r="R40" i="2"/>
  <c r="Q40" i="2"/>
  <c r="Q160" i="2"/>
  <c r="R100" i="2"/>
  <c r="Q100" i="2"/>
  <c r="R116" i="2"/>
  <c r="Q116" i="2"/>
  <c r="Q128" i="2"/>
  <c r="R104" i="2"/>
  <c r="Q104" i="2"/>
  <c r="Q19" i="2"/>
  <c r="Q24" i="2"/>
  <c r="R149" i="2"/>
  <c r="Q149" i="2"/>
  <c r="Q170" i="2"/>
  <c r="Q77" i="2"/>
  <c r="Q195" i="2"/>
  <c r="R141" i="2"/>
  <c r="Q141" i="2"/>
  <c r="R144" i="2"/>
  <c r="Q144" i="2"/>
  <c r="Q120" i="2"/>
  <c r="R95" i="2"/>
  <c r="Q95" i="2"/>
  <c r="Q71" i="2"/>
  <c r="Q78" i="2"/>
  <c r="Q35" i="2"/>
  <c r="R11" i="2"/>
  <c r="Q11" i="2"/>
  <c r="R111" i="2"/>
  <c r="Q111" i="2"/>
  <c r="R135" i="2"/>
  <c r="Q135" i="2"/>
  <c r="Q189" i="2"/>
  <c r="Q165" i="2"/>
  <c r="R113" i="2"/>
  <c r="Q113" i="2"/>
  <c r="R109" i="2"/>
  <c r="Q109" i="2"/>
  <c r="Q186" i="2"/>
  <c r="Q162" i="2"/>
  <c r="Q16" i="2"/>
  <c r="R91" i="2"/>
  <c r="R127" i="2"/>
  <c r="R29" i="2"/>
  <c r="R117" i="2"/>
  <c r="R118" i="2"/>
  <c r="R69" i="2"/>
  <c r="R42" i="2"/>
  <c r="R33" i="2"/>
  <c r="R187" i="2"/>
  <c r="R163" i="2"/>
  <c r="R184" i="2"/>
  <c r="R160" i="2"/>
  <c r="R67" i="2"/>
  <c r="R156" i="2"/>
  <c r="R66" i="2"/>
  <c r="R87" i="2"/>
  <c r="R63" i="2"/>
  <c r="R27" i="2"/>
  <c r="R72" i="2"/>
  <c r="R181" i="2"/>
  <c r="R157" i="2"/>
  <c r="R46" i="2"/>
  <c r="R178" i="2"/>
  <c r="R154" i="2"/>
  <c r="R31" i="2"/>
  <c r="R62" i="2"/>
  <c r="R60" i="2"/>
  <c r="R85" i="2"/>
  <c r="R61" i="2"/>
  <c r="R25" i="2"/>
  <c r="R86" i="2"/>
  <c r="R84" i="2"/>
  <c r="R179" i="2"/>
  <c r="R155" i="2"/>
  <c r="R32" i="2"/>
  <c r="R176" i="2"/>
  <c r="R158" i="2"/>
  <c r="R76" i="2"/>
  <c r="R83" i="2"/>
  <c r="R59" i="2"/>
  <c r="R47" i="2"/>
  <c r="R23" i="2"/>
  <c r="R68" i="2"/>
  <c r="R70" i="2"/>
  <c r="R177" i="2"/>
  <c r="R153" i="2"/>
  <c r="R34" i="2"/>
  <c r="R18" i="2"/>
  <c r="R174" i="2"/>
  <c r="R28" i="2"/>
  <c r="R80" i="2"/>
  <c r="R180" i="2"/>
  <c r="R38" i="2"/>
  <c r="R81" i="2"/>
  <c r="R57" i="2"/>
  <c r="R45" i="2"/>
  <c r="R21" i="2"/>
  <c r="R36" i="2"/>
  <c r="R64" i="2"/>
  <c r="R175" i="2"/>
  <c r="R20" i="2"/>
  <c r="R172" i="2"/>
  <c r="R121" i="2"/>
  <c r="R161" i="2"/>
  <c r="R159" i="2"/>
  <c r="R26" i="2"/>
  <c r="R128" i="2"/>
  <c r="R79" i="2"/>
  <c r="R43" i="2"/>
  <c r="R19" i="2"/>
  <c r="R30" i="2"/>
  <c r="R22" i="2"/>
  <c r="R24" i="2"/>
  <c r="R173" i="2"/>
  <c r="R194" i="2"/>
  <c r="R170" i="2"/>
  <c r="R88" i="2"/>
  <c r="R185" i="2"/>
  <c r="R183" i="2"/>
  <c r="R126" i="2"/>
  <c r="R77" i="2"/>
  <c r="R41" i="2"/>
  <c r="R17" i="2"/>
  <c r="R14" i="2"/>
  <c r="R195" i="2"/>
  <c r="R171" i="2"/>
  <c r="R168" i="2"/>
  <c r="R74" i="2"/>
  <c r="R89" i="2"/>
  <c r="R124" i="2"/>
  <c r="R75" i="2"/>
  <c r="R119" i="2"/>
  <c r="R39" i="2"/>
  <c r="R15" i="2"/>
  <c r="R193" i="2"/>
  <c r="R169" i="2"/>
  <c r="R190" i="2"/>
  <c r="R166" i="2"/>
  <c r="R58" i="2"/>
  <c r="R182" i="2"/>
  <c r="R65" i="2"/>
  <c r="R122" i="2"/>
  <c r="R73" i="2"/>
  <c r="R37" i="2"/>
  <c r="R13" i="2"/>
  <c r="R123" i="2"/>
  <c r="R191" i="2"/>
  <c r="R167" i="2"/>
  <c r="R129" i="2"/>
  <c r="R125" i="2"/>
  <c r="R164" i="2"/>
  <c r="R82" i="2"/>
  <c r="R90" i="2"/>
  <c r="R120" i="2"/>
  <c r="R71" i="2"/>
  <c r="R78" i="2"/>
  <c r="R35" i="2"/>
  <c r="R189" i="2"/>
  <c r="R165" i="2"/>
  <c r="R186" i="2"/>
  <c r="R162" i="2"/>
  <c r="R16" i="2"/>
  <c r="J22" i="1"/>
  <c r="J23" i="2" s="1"/>
  <c r="J170" i="1"/>
  <c r="J171" i="2" s="1"/>
  <c r="J32" i="1"/>
  <c r="J33" i="2" s="1"/>
  <c r="J44" i="1"/>
  <c r="J45" i="2" s="1"/>
  <c r="J155" i="1"/>
  <c r="J156" i="2" s="1"/>
  <c r="J18" i="1"/>
  <c r="J19" i="2" s="1"/>
  <c r="J105" i="1"/>
  <c r="J106" i="2" s="1"/>
  <c r="J42" i="1"/>
  <c r="J43" i="2" s="1"/>
  <c r="I43" i="2"/>
  <c r="J106" i="1"/>
  <c r="J107" i="2" s="1"/>
  <c r="I107" i="2"/>
  <c r="J167" i="1"/>
  <c r="J168" i="2" s="1"/>
  <c r="H168" i="2"/>
  <c r="J171" i="1"/>
  <c r="J172" i="2" s="1"/>
  <c r="H172" i="2"/>
  <c r="J34" i="1"/>
  <c r="J35" i="2" s="1"/>
  <c r="H35" i="2"/>
  <c r="J172" i="1"/>
  <c r="J173" i="2" s="1"/>
  <c r="H173" i="2"/>
  <c r="J163" i="1"/>
  <c r="J164" i="2" s="1"/>
  <c r="H164" i="2"/>
  <c r="J183" i="1"/>
  <c r="J184" i="2" s="1"/>
  <c r="H184" i="2"/>
  <c r="J164" i="1"/>
  <c r="J165" i="2" s="1"/>
  <c r="H165" i="2"/>
  <c r="J166" i="1"/>
  <c r="J167" i="2" s="1"/>
  <c r="I167" i="2"/>
  <c r="J156" i="1"/>
  <c r="J157" i="2" s="1"/>
  <c r="H157" i="2"/>
  <c r="J176" i="1"/>
  <c r="J177" i="2" s="1"/>
  <c r="I177" i="2"/>
  <c r="J31" i="1"/>
  <c r="J32" i="2" s="1"/>
  <c r="I32" i="2"/>
  <c r="J121" i="1"/>
  <c r="J122" i="2" s="1"/>
  <c r="I122" i="2"/>
  <c r="J178" i="1"/>
  <c r="J179" i="2" s="1"/>
  <c r="H179" i="2"/>
  <c r="J188" i="1"/>
  <c r="J189" i="2" s="1"/>
  <c r="H189" i="2"/>
  <c r="J33" i="1"/>
  <c r="J34" i="2" s="1"/>
  <c r="H34" i="2"/>
  <c r="J19" i="1"/>
  <c r="J20" i="2" s="1"/>
  <c r="I20" i="2"/>
  <c r="J185" i="1"/>
  <c r="J186" i="2" s="1"/>
  <c r="H186" i="2"/>
  <c r="J193" i="1"/>
  <c r="J194" i="2" s="1"/>
  <c r="H194" i="2"/>
  <c r="J123" i="1"/>
  <c r="J124" i="2" s="1"/>
  <c r="I124" i="2"/>
  <c r="J152" i="1"/>
  <c r="J153" i="2" s="1"/>
  <c r="J191" i="1"/>
  <c r="J192" i="2" s="1"/>
  <c r="H192" i="2"/>
  <c r="J162" i="1"/>
  <c r="J163" i="2" s="1"/>
  <c r="H163" i="2"/>
  <c r="J174" i="1"/>
  <c r="J175" i="2" s="1"/>
  <c r="I175" i="2"/>
  <c r="J179" i="1"/>
  <c r="J180" i="2" s="1"/>
  <c r="I180" i="2"/>
  <c r="J45" i="1"/>
  <c r="J46" i="2" s="1"/>
  <c r="H46" i="2"/>
  <c r="J182" i="1"/>
  <c r="J183" i="2" s="1"/>
  <c r="J26" i="1"/>
  <c r="J27" i="2" s="1"/>
  <c r="I27" i="2"/>
  <c r="J38" i="1"/>
  <c r="J39" i="2" s="1"/>
  <c r="J41" i="1"/>
  <c r="J42" i="2" s="1"/>
  <c r="I42" i="2"/>
  <c r="J122" i="1"/>
  <c r="J123" i="2" s="1"/>
  <c r="I123" i="2"/>
  <c r="J169" i="1"/>
  <c r="J170" i="2" s="1"/>
  <c r="H170" i="2"/>
  <c r="J9" i="1"/>
  <c r="J10" i="2" s="1"/>
  <c r="H10" i="2"/>
  <c r="J177" i="1"/>
  <c r="J178" i="2" s="1"/>
  <c r="H178" i="2"/>
  <c r="J46" i="1"/>
  <c r="J47" i="2" s="1"/>
  <c r="H47" i="2"/>
  <c r="J190" i="1"/>
  <c r="J191" i="2" s="1"/>
  <c r="I191" i="2"/>
  <c r="J159" i="1"/>
  <c r="J160" i="2" s="1"/>
  <c r="I160" i="2"/>
  <c r="J16" i="1"/>
  <c r="J17" i="2" s="1"/>
  <c r="H17" i="2"/>
  <c r="J37" i="1"/>
  <c r="J38" i="2" s="1"/>
  <c r="H38" i="2"/>
  <c r="J29" i="1"/>
  <c r="J30" i="2" s="1"/>
  <c r="H30" i="2"/>
  <c r="J180" i="1"/>
  <c r="J181" i="2" s="1"/>
  <c r="H181" i="2"/>
  <c r="J181" i="1"/>
  <c r="J182" i="2" s="1"/>
  <c r="I182" i="2"/>
  <c r="J154" i="1"/>
  <c r="J155" i="2" s="1"/>
  <c r="J120" i="1"/>
  <c r="J121" i="2" s="1"/>
  <c r="J43" i="1"/>
  <c r="J44" i="2" s="1"/>
  <c r="J15" i="1"/>
  <c r="J16" i="2" s="1"/>
  <c r="J10" i="1"/>
  <c r="J11" i="2" s="1"/>
  <c r="J153" i="1" l="1"/>
  <c r="J154" i="2" s="1"/>
  <c r="H154" i="2"/>
  <c r="I79" i="1"/>
  <c r="I80" i="2" s="1"/>
  <c r="I89" i="1"/>
  <c r="I90" i="2" s="1"/>
  <c r="I66" i="1"/>
  <c r="I67" i="2" s="1"/>
  <c r="I84" i="1"/>
  <c r="I85" i="2" s="1"/>
  <c r="I95" i="1" l="1"/>
  <c r="I96" i="2" s="1"/>
  <c r="I92" i="1"/>
  <c r="I93" i="2" s="1"/>
  <c r="I91" i="1"/>
  <c r="I92" i="2" s="1"/>
  <c r="I90" i="1"/>
  <c r="I91" i="2" s="1"/>
  <c r="I88" i="1"/>
  <c r="I89" i="2" s="1"/>
  <c r="I87" i="1"/>
  <c r="I88" i="2" s="1"/>
  <c r="I85" i="1"/>
  <c r="I86" i="2" s="1"/>
  <c r="I83" i="1"/>
  <c r="I84" i="2" s="1"/>
  <c r="I82" i="1"/>
  <c r="I83" i="2" s="1"/>
  <c r="I81" i="1"/>
  <c r="I82" i="2" s="1"/>
  <c r="I80" i="1"/>
  <c r="I81" i="2" s="1"/>
  <c r="I78" i="1"/>
  <c r="I79" i="2" s="1"/>
  <c r="I77" i="1"/>
  <c r="I78" i="2" s="1"/>
  <c r="I76" i="1"/>
  <c r="I77" i="2" s="1"/>
  <c r="I75" i="1"/>
  <c r="I76" i="2" s="1"/>
  <c r="I74" i="1"/>
  <c r="I75" i="2" s="1"/>
  <c r="I73" i="1"/>
  <c r="I74" i="2" s="1"/>
  <c r="I72" i="1"/>
  <c r="I73" i="2" s="1"/>
  <c r="I71" i="1"/>
  <c r="I72" i="2" s="1"/>
  <c r="I70" i="1"/>
  <c r="I71" i="2" s="1"/>
  <c r="I69" i="1"/>
  <c r="I70" i="2" s="1"/>
  <c r="I67" i="1"/>
  <c r="I68" i="2" s="1"/>
  <c r="I65" i="1"/>
  <c r="I66" i="2" s="1"/>
  <c r="I63" i="1"/>
  <c r="I64" i="2" s="1"/>
  <c r="I62" i="1"/>
  <c r="I63" i="2" s="1"/>
  <c r="I61" i="1"/>
  <c r="I62" i="2" s="1"/>
  <c r="I60" i="1"/>
  <c r="I61" i="2" s="1"/>
  <c r="I59" i="1"/>
  <c r="I60" i="2" s="1"/>
  <c r="I57" i="1"/>
  <c r="I58" i="2" s="1"/>
  <c r="I56" i="1"/>
  <c r="I57" i="2" s="1"/>
  <c r="H95" i="1"/>
  <c r="H96" i="2" s="1"/>
  <c r="H91" i="1"/>
  <c r="H90" i="1"/>
  <c r="H89" i="1"/>
  <c r="H90" i="2" s="1"/>
  <c r="H88" i="1"/>
  <c r="H89" i="2" s="1"/>
  <c r="H87" i="1"/>
  <c r="H88" i="2" s="1"/>
  <c r="H85" i="1"/>
  <c r="H84" i="1"/>
  <c r="H85" i="2" s="1"/>
  <c r="H83" i="1"/>
  <c r="H84" i="2" s="1"/>
  <c r="H82" i="1"/>
  <c r="H83" i="2" s="1"/>
  <c r="H81" i="1"/>
  <c r="H82" i="2" s="1"/>
  <c r="H80" i="1"/>
  <c r="H81" i="2" s="1"/>
  <c r="H79" i="1"/>
  <c r="H80" i="2" s="1"/>
  <c r="H78" i="1"/>
  <c r="H79" i="2" s="1"/>
  <c r="H77" i="1"/>
  <c r="H76" i="1"/>
  <c r="H77" i="2" s="1"/>
  <c r="H75" i="1"/>
  <c r="H76" i="2" s="1"/>
  <c r="H74" i="1"/>
  <c r="H75" i="2" s="1"/>
  <c r="H73" i="1"/>
  <c r="H74" i="2" s="1"/>
  <c r="H72" i="1"/>
  <c r="H73" i="2" s="1"/>
  <c r="H71" i="1"/>
  <c r="H72" i="2" s="1"/>
  <c r="H70" i="1"/>
  <c r="H71" i="2" s="1"/>
  <c r="H69" i="1"/>
  <c r="H70" i="2" s="1"/>
  <c r="H67" i="1"/>
  <c r="H66" i="1"/>
  <c r="H65" i="1"/>
  <c r="H66" i="2" s="1"/>
  <c r="H63" i="1"/>
  <c r="H64" i="2" s="1"/>
  <c r="H62" i="1"/>
  <c r="H63" i="2" s="1"/>
  <c r="H61" i="1"/>
  <c r="H62" i="2" s="1"/>
  <c r="H60" i="1"/>
  <c r="H61" i="2" s="1"/>
  <c r="H59" i="1"/>
  <c r="H60" i="2" s="1"/>
  <c r="H57" i="1"/>
  <c r="H56" i="1"/>
  <c r="H57" i="2" s="1"/>
  <c r="J90" i="1" l="1"/>
  <c r="J91" i="2" s="1"/>
  <c r="J95" i="1"/>
  <c r="J96" i="2" s="1"/>
  <c r="H92" i="1"/>
  <c r="H93" i="2" s="1"/>
  <c r="H92" i="2"/>
  <c r="J91" i="1"/>
  <c r="J92" i="2" s="1"/>
  <c r="H91" i="2"/>
  <c r="J89" i="1"/>
  <c r="J90" i="2" s="1"/>
  <c r="J88" i="1"/>
  <c r="J89" i="2" s="1"/>
  <c r="J87" i="1"/>
  <c r="J88" i="2" s="1"/>
  <c r="H86" i="2"/>
  <c r="J85" i="1"/>
  <c r="J86" i="2" s="1"/>
  <c r="J84" i="1"/>
  <c r="J85" i="2" s="1"/>
  <c r="J83" i="1"/>
  <c r="J84" i="2" s="1"/>
  <c r="J82" i="1"/>
  <c r="J83" i="2" s="1"/>
  <c r="J81" i="1"/>
  <c r="J82" i="2" s="1"/>
  <c r="J80" i="1"/>
  <c r="J81" i="2" s="1"/>
  <c r="J79" i="1"/>
  <c r="J80" i="2" s="1"/>
  <c r="J78" i="1"/>
  <c r="J79" i="2" s="1"/>
  <c r="H78" i="2"/>
  <c r="J77" i="1"/>
  <c r="J78" i="2" s="1"/>
  <c r="J76" i="1"/>
  <c r="J77" i="2" s="1"/>
  <c r="J75" i="1"/>
  <c r="J76" i="2" s="1"/>
  <c r="J74" i="1"/>
  <c r="J75" i="2" s="1"/>
  <c r="J73" i="1"/>
  <c r="J74" i="2" s="1"/>
  <c r="J72" i="1"/>
  <c r="J73" i="2" s="1"/>
  <c r="J71" i="1"/>
  <c r="J72" i="2" s="1"/>
  <c r="J70" i="1"/>
  <c r="J71" i="2" s="1"/>
  <c r="J69" i="1"/>
  <c r="J70" i="2" s="1"/>
  <c r="H68" i="2"/>
  <c r="J67" i="1"/>
  <c r="J68" i="2" s="1"/>
  <c r="J66" i="1"/>
  <c r="J67" i="2" s="1"/>
  <c r="H67" i="2"/>
  <c r="J65" i="1"/>
  <c r="J66" i="2" s="1"/>
  <c r="J63" i="1"/>
  <c r="J64" i="2" s="1"/>
  <c r="J62" i="1"/>
  <c r="J63" i="2" s="1"/>
  <c r="J61" i="1"/>
  <c r="J62" i="2" s="1"/>
  <c r="J60" i="1"/>
  <c r="J61" i="2" s="1"/>
  <c r="J59" i="1"/>
  <c r="J60" i="2" s="1"/>
  <c r="H58" i="2"/>
  <c r="J57" i="1"/>
  <c r="J58" i="2" s="1"/>
  <c r="J56" i="1"/>
  <c r="J57" i="2" s="1"/>
  <c r="J92" i="1" l="1"/>
  <c r="J93" i="2" s="1"/>
</calcChain>
</file>

<file path=xl/sharedStrings.xml><?xml version="1.0" encoding="utf-8"?>
<sst xmlns="http://schemas.openxmlformats.org/spreadsheetml/2006/main" count="1263" uniqueCount="317">
  <si>
    <t>Heure</t>
  </si>
  <si>
    <t>Cible</t>
  </si>
  <si>
    <t>Compagnie</t>
  </si>
  <si>
    <t>Nom</t>
  </si>
  <si>
    <t>Prénom</t>
  </si>
  <si>
    <t>Catégorie</t>
  </si>
  <si>
    <t>S TOTAL 1</t>
  </si>
  <si>
    <t>S TOTAL 2</t>
  </si>
  <si>
    <t>TOTAL VOLEE</t>
  </si>
  <si>
    <t>Repas</t>
  </si>
  <si>
    <t>Payé</t>
  </si>
  <si>
    <t>Mise</t>
  </si>
  <si>
    <t>1A</t>
  </si>
  <si>
    <t>1B</t>
  </si>
  <si>
    <t>1C</t>
  </si>
  <si>
    <t>1D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</si>
  <si>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</si>
  <si>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</si>
  <si>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</si>
  <si>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</si>
  <si>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</si>
  <si>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</si>
  <si>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</si>
  <si>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</si>
  <si>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</si>
  <si>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</si>
  <si>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</si>
  <si>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4D</t>
  </si>
  <si>
    <t>5A</t>
  </si>
  <si>
    <t>5B</t>
  </si>
  <si>
    <t>5C</t>
  </si>
  <si>
    <t>5D</t>
  </si>
  <si>
    <t>6A</t>
  </si>
  <si>
    <t>6B</t>
  </si>
  <si>
    <t>6C</t>
  </si>
  <si>
    <t>6D</t>
  </si>
  <si>
    <t>7A</t>
  </si>
  <si>
    <t>7B</t>
  </si>
  <si>
    <t>7C</t>
  </si>
  <si>
    <t>7D</t>
  </si>
  <si>
    <t>8A</t>
  </si>
  <si>
    <t>8B</t>
  </si>
  <si>
    <t>8C</t>
  </si>
  <si>
    <t>8D</t>
  </si>
  <si>
    <t>9A</t>
  </si>
  <si>
    <t>9B</t>
  </si>
  <si>
    <t>9C</t>
  </si>
  <si>
    <t>9D</t>
  </si>
  <si>
    <t>10A</t>
  </si>
  <si>
    <t>10B</t>
  </si>
  <si>
    <t>10C</t>
  </si>
  <si>
    <t>10D</t>
  </si>
  <si>
    <t>11A</t>
  </si>
  <si>
    <t>11B</t>
  </si>
  <si>
    <t>11C</t>
  </si>
  <si>
    <t>11D</t>
  </si>
  <si>
    <t>12A</t>
  </si>
  <si>
    <t>12B</t>
  </si>
  <si>
    <t>12C</t>
  </si>
  <si>
    <t>12D</t>
  </si>
  <si>
    <t>Samedi</t>
  </si>
  <si>
    <t>15h00</t>
  </si>
  <si>
    <t>Patrice</t>
  </si>
  <si>
    <t>H</t>
  </si>
  <si>
    <t>Dimanche</t>
  </si>
  <si>
    <t>Romain</t>
  </si>
  <si>
    <t>D</t>
  </si>
  <si>
    <t>9h30</t>
  </si>
  <si>
    <t>Bruno</t>
  </si>
  <si>
    <t>CIE D'ARC DE CONFLANS STE HONORINE</t>
  </si>
  <si>
    <t>Christophe</t>
  </si>
  <si>
    <t>François</t>
  </si>
  <si>
    <t>Gregory</t>
  </si>
  <si>
    <t>Daniel</t>
  </si>
  <si>
    <t>Franzy</t>
  </si>
  <si>
    <t>Olivier</t>
  </si>
  <si>
    <t>CIE D'ARC CHAMPS SUR MARNE</t>
  </si>
  <si>
    <t>Laurent</t>
  </si>
  <si>
    <t>CIE D'ARC DE MONTMAGNY</t>
  </si>
  <si>
    <t>HOTTEKIET</t>
  </si>
  <si>
    <t>RAMSEY</t>
  </si>
  <si>
    <t>Patrick</t>
  </si>
  <si>
    <t>VOISIN</t>
  </si>
  <si>
    <t>Michelle</t>
  </si>
  <si>
    <t>DUCREUX</t>
  </si>
  <si>
    <t>Jean Claude</t>
  </si>
  <si>
    <t>Erika</t>
  </si>
  <si>
    <t>STANCHINA</t>
  </si>
  <si>
    <t>Hervé</t>
  </si>
  <si>
    <t>TIR A L'ARC NANGISSIEN</t>
  </si>
  <si>
    <t>COUPE</t>
  </si>
  <si>
    <t>Quentin</t>
  </si>
  <si>
    <t>Denis</t>
  </si>
  <si>
    <t>CLUB ECOUEN</t>
  </si>
  <si>
    <t>LES RENARDS DE BORNEL</t>
  </si>
  <si>
    <t>DUGARDIN</t>
  </si>
  <si>
    <t>Eric</t>
  </si>
  <si>
    <t>ROBERT</t>
  </si>
  <si>
    <t>CSL ROSNY SOUS BOIS</t>
  </si>
  <si>
    <t>BARTH</t>
  </si>
  <si>
    <t>SCHIDLOWER</t>
  </si>
  <si>
    <t>Florence</t>
  </si>
  <si>
    <t>MORIN</t>
  </si>
  <si>
    <t>CIE D'ARC DE HUREPOIX</t>
  </si>
  <si>
    <t>Sylvie</t>
  </si>
  <si>
    <t>HEBERT</t>
  </si>
  <si>
    <t>Kévin</t>
  </si>
  <si>
    <t>Jany</t>
  </si>
  <si>
    <t>SEMBEL</t>
  </si>
  <si>
    <t>VIOLO</t>
  </si>
  <si>
    <t>Charles</t>
  </si>
  <si>
    <t>CIE VILLECRESNES</t>
  </si>
  <si>
    <t>DUBOIS</t>
  </si>
  <si>
    <t>Laure</t>
  </si>
  <si>
    <t>Annabel</t>
  </si>
  <si>
    <t>LEGRAIN</t>
  </si>
  <si>
    <t>Wilfrid</t>
  </si>
  <si>
    <t>12h00</t>
  </si>
  <si>
    <t>CIE D'ARC DE TORCY</t>
  </si>
  <si>
    <t>ETIEVANT</t>
  </si>
  <si>
    <t>Dominique</t>
  </si>
  <si>
    <t>LES DRAGONNIERS</t>
  </si>
  <si>
    <t>MARTY</t>
  </si>
  <si>
    <t>Cédric</t>
  </si>
  <si>
    <t>LOMBARD</t>
  </si>
  <si>
    <t>Alexandre</t>
  </si>
  <si>
    <t>GUINOT</t>
  </si>
  <si>
    <t>Sébastien</t>
  </si>
  <si>
    <t>FORTUNY</t>
  </si>
  <si>
    <t>Sophie</t>
  </si>
  <si>
    <t>PODENCE</t>
  </si>
  <si>
    <t>Antonio</t>
  </si>
  <si>
    <t>BLONDEAU</t>
  </si>
  <si>
    <t>SUSINI</t>
  </si>
  <si>
    <t>Maxime</t>
  </si>
  <si>
    <t>Fabienne</t>
  </si>
  <si>
    <t>Alain</t>
  </si>
  <si>
    <t>LAIGNEL</t>
  </si>
  <si>
    <t>Michel</t>
  </si>
  <si>
    <t>COURIVAUD</t>
  </si>
  <si>
    <t>FAUVEL</t>
  </si>
  <si>
    <t>Colin</t>
  </si>
  <si>
    <t>Didier</t>
  </si>
  <si>
    <t>Béatrice</t>
  </si>
  <si>
    <t>MARTIN</t>
  </si>
  <si>
    <t>Gilles</t>
  </si>
  <si>
    <t>CIE DE BOIS D'ARCY</t>
  </si>
  <si>
    <t>MARTIN NIETO</t>
  </si>
  <si>
    <t>Cristian</t>
  </si>
  <si>
    <t>14h30</t>
  </si>
  <si>
    <t>DEBETZ</t>
  </si>
  <si>
    <t>Samuel</t>
  </si>
  <si>
    <t>CIE D'ARC D'ESBLY</t>
  </si>
  <si>
    <t>ULDRY</t>
  </si>
  <si>
    <t>CIE D'ARC DE DAMMARTIN EN GOELE</t>
  </si>
  <si>
    <t>GAYS</t>
  </si>
  <si>
    <t>CIE D'ARC DE SAINT PATHUS</t>
  </si>
  <si>
    <t>CIE D'ARC DE MONTMORENCY</t>
  </si>
  <si>
    <t>Matthieu</t>
  </si>
  <si>
    <t>Marc</t>
  </si>
  <si>
    <t>Marie France</t>
  </si>
  <si>
    <t>Maryse</t>
  </si>
  <si>
    <t>THEVENIN</t>
  </si>
  <si>
    <t>DUTRANNOY</t>
  </si>
  <si>
    <t>GUILLEMARD</t>
  </si>
  <si>
    <t>1ère CIE D'ARC DE VILLEPARISIS</t>
  </si>
  <si>
    <t>Françoise</t>
  </si>
  <si>
    <t>SCHMISSER</t>
  </si>
  <si>
    <t>PERRINEL</t>
  </si>
  <si>
    <t>PETITOT</t>
  </si>
  <si>
    <t>Fabrice</t>
  </si>
  <si>
    <t>SERRANO</t>
  </si>
  <si>
    <t>MOUVEAU</t>
  </si>
  <si>
    <t>GABARDI</t>
  </si>
  <si>
    <t>Dorothée</t>
  </si>
  <si>
    <t>BENARD</t>
  </si>
  <si>
    <t>CIE D'ARC DE BREGY</t>
  </si>
  <si>
    <t>Guillaume</t>
  </si>
  <si>
    <t>MINIER</t>
  </si>
  <si>
    <t>MONTALDO</t>
  </si>
  <si>
    <t>Anne</t>
  </si>
  <si>
    <t>LEGROS</t>
  </si>
  <si>
    <t>MOLARD</t>
  </si>
  <si>
    <t>POUGET-GAUSSENS</t>
  </si>
  <si>
    <t>Pascal</t>
  </si>
  <si>
    <t>Nathalie</t>
  </si>
  <si>
    <t>LEAUTIER</t>
  </si>
  <si>
    <t>DOUDO</t>
  </si>
  <si>
    <t>NAYAGOM</t>
  </si>
  <si>
    <t>Tonio</t>
  </si>
  <si>
    <t>Natacha</t>
  </si>
  <si>
    <t>PINTARD</t>
  </si>
  <si>
    <t>FURIO</t>
  </si>
  <si>
    <t>Thierry</t>
  </si>
  <si>
    <t>Flavien</t>
  </si>
  <si>
    <t>Frédéric</t>
  </si>
  <si>
    <t>LABEAU</t>
  </si>
  <si>
    <t>AUBRY</t>
  </si>
  <si>
    <t>LECLERC</t>
  </si>
  <si>
    <t>PINON</t>
  </si>
  <si>
    <t>CIE D'ARC DE VILLEMOMBLE</t>
  </si>
  <si>
    <t>EPIVENT</t>
  </si>
  <si>
    <t>Yves</t>
  </si>
  <si>
    <t xml:space="preserve"> </t>
  </si>
  <si>
    <t>NE PAS TOUCHER A CETTE FEUILLE</t>
  </si>
  <si>
    <t>NE PAS TOUCHER CETTE FEUILLE - ELLE S’ACTUALISE EN OUVRANT LES FEUILLES DE MARQUES</t>
  </si>
  <si>
    <t xml:space="preserve">NE PAS TOUCHER CETTE FEUILLE </t>
  </si>
  <si>
    <t>DAMES</t>
  </si>
  <si>
    <t>Total général</t>
  </si>
  <si>
    <t>Étiquettes de lignes</t>
  </si>
  <si>
    <t>Sabine</t>
  </si>
  <si>
    <t>CIE D'ARC DE MITRY MORY</t>
  </si>
  <si>
    <t>CHELLES ARC CLUB</t>
  </si>
  <si>
    <t>RENONCOURT</t>
  </si>
  <si>
    <t>Nelly</t>
  </si>
  <si>
    <t>CIE D'ARC DE LOUVRES</t>
  </si>
  <si>
    <t>Corinne</t>
  </si>
  <si>
    <t>BRILLANT</t>
  </si>
  <si>
    <t>J</t>
  </si>
  <si>
    <t>HOMMES</t>
  </si>
  <si>
    <t>VERDIN</t>
  </si>
  <si>
    <t>KUSNIERZ</t>
  </si>
  <si>
    <t>NINIVE</t>
  </si>
  <si>
    <t>Valentin</t>
  </si>
  <si>
    <t>RIVARD</t>
  </si>
  <si>
    <t>COLLOMBET</t>
  </si>
  <si>
    <t>Franz</t>
  </si>
  <si>
    <t>Philippe</t>
  </si>
  <si>
    <t>HOHWEILLER</t>
  </si>
  <si>
    <t>Sylvain</t>
  </si>
  <si>
    <t>COURTEILLE</t>
  </si>
  <si>
    <t>Emmanuel</t>
  </si>
  <si>
    <t>PINGUENET</t>
  </si>
  <si>
    <t>CAVALLAZZI</t>
  </si>
  <si>
    <t>ARCHERS DE LA TERRE BRULEE</t>
  </si>
  <si>
    <t>CIE D'ARC DE CREPY EN VALLOIS</t>
  </si>
  <si>
    <t>CLUB D'ERAGNY</t>
  </si>
  <si>
    <t>ARCHERS TROUBADOURS</t>
  </si>
  <si>
    <t>CIE DE SOUILLY</t>
  </si>
  <si>
    <t>WEYLAND</t>
  </si>
  <si>
    <t>1ère CIE D'ARC GRAND SAINT MARTIN</t>
  </si>
  <si>
    <t>LAURENT</t>
  </si>
  <si>
    <t>OUALLE</t>
  </si>
  <si>
    <t>VAN HOUTTE</t>
  </si>
  <si>
    <t>LES CARQUOIS DE CREGY</t>
  </si>
  <si>
    <t>TURIANI</t>
  </si>
  <si>
    <t>CIE D'ARC ROSNY SOUS BOIS</t>
  </si>
  <si>
    <t>PRINCE</t>
  </si>
  <si>
    <t>CIE D'ARC DE VERBERIE</t>
  </si>
  <si>
    <t>EVRAERT</t>
  </si>
  <si>
    <t>LEGER</t>
  </si>
  <si>
    <t>BLADT</t>
  </si>
  <si>
    <t>CIE D'ARC DE PLAILLY</t>
  </si>
  <si>
    <t>MERVEILLE</t>
  </si>
  <si>
    <t>LES ARCHERS DU PHENIX</t>
  </si>
  <si>
    <t>SIROIT</t>
  </si>
  <si>
    <t>CIE D'ARC DU PAYS HOUDANAIS</t>
  </si>
  <si>
    <t>CALBRY</t>
  </si>
  <si>
    <t>CIE D'ARC D'ANNET SUR MARNE</t>
  </si>
  <si>
    <t>Theresa</t>
  </si>
  <si>
    <t>Edouard</t>
  </si>
  <si>
    <t>Ludovic</t>
  </si>
  <si>
    <t>Lucas</t>
  </si>
  <si>
    <t>Sandrine</t>
  </si>
  <si>
    <t>Sandra</t>
  </si>
  <si>
    <t>Stéphane</t>
  </si>
  <si>
    <t>Frédérique</t>
  </si>
  <si>
    <t>JUNIOR</t>
  </si>
  <si>
    <t>DIV0</t>
  </si>
  <si>
    <t>Samedi15h00</t>
  </si>
  <si>
    <t>Dimanche9h30</t>
  </si>
  <si>
    <t>Dimanche12h00</t>
  </si>
  <si>
    <t>Dimanche14h30</t>
  </si>
  <si>
    <t>NomPrénom</t>
  </si>
  <si>
    <t>reprise automatique des bilans</t>
  </si>
  <si>
    <t>formules pour TCD</t>
  </si>
  <si>
    <t>1er passage</t>
  </si>
  <si>
    <t>ok</t>
  </si>
  <si>
    <t>selectionner D et OK</t>
  </si>
  <si>
    <t>selectionner H et OK</t>
  </si>
  <si>
    <t>selectionner J et OK</t>
  </si>
  <si>
    <t>COMPAGNIES</t>
  </si>
  <si>
    <t>ACTUALISER UNIQUEMENT LE 1ER TCD</t>
  </si>
  <si>
    <t>CIE D'ARC D'ERMONT</t>
  </si>
  <si>
    <t>PAYEE CHQ</t>
  </si>
  <si>
    <t>SOMPS BARADAT</t>
  </si>
  <si>
    <t>Joël</t>
  </si>
  <si>
    <t>PELC</t>
  </si>
  <si>
    <t>QUERRY</t>
  </si>
  <si>
    <t>GUIOUBLY</t>
  </si>
  <si>
    <t>Gilbert</t>
  </si>
  <si>
    <t>PARMENTIER</t>
  </si>
  <si>
    <t>GEEVERS</t>
  </si>
  <si>
    <t>Sylvie-Caroline</t>
  </si>
  <si>
    <t>JEAN PIERRE</t>
  </si>
  <si>
    <t>Somme de TOTAL VOLEE</t>
  </si>
  <si>
    <t xml:space="preserve">ROBERT </t>
  </si>
  <si>
    <t>NC GAUTHIER (CHASSE)</t>
  </si>
  <si>
    <t>NC NOEL (CHASSE)</t>
  </si>
  <si>
    <t>NC DAVID (DIVERS)</t>
  </si>
  <si>
    <t>NC LOUPE (DIVERS)</t>
  </si>
  <si>
    <t>NC HUGUET (DIVERS)</t>
  </si>
  <si>
    <t>NC CHABIN (DIVERS)</t>
  </si>
  <si>
    <t>NC DELACOURT (DIVERS)</t>
  </si>
  <si>
    <t>tirs multiples</t>
  </si>
  <si>
    <t>Non Classé</t>
  </si>
  <si>
    <t>Tirs multiples</t>
  </si>
  <si>
    <t>Thiphaine</t>
  </si>
  <si>
    <t>DROHE</t>
  </si>
  <si>
    <t>ROGIER</t>
  </si>
  <si>
    <t>BRUNO</t>
  </si>
  <si>
    <t>Maxence</t>
  </si>
  <si>
    <t>NC POIRE (DIVERS)</t>
  </si>
  <si>
    <t>NC CHIU (DIVERS)</t>
  </si>
  <si>
    <t>NC à 12:00</t>
  </si>
  <si>
    <t>ALAIN</t>
  </si>
  <si>
    <t>Alvina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</si>
</sst>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F6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86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left"/>
    </xf>
    <xf numFmtId="0" fontId="0" fillId="3" borderId="12" xfId="0" applyFill="1" applyBorder="1" applyAlignment="1">
      <alignment horizontal="center"/>
    </xf>
    <xf numFmtId="0" fontId="0" fillId="3" borderId="12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7" xfId="0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0" fillId="4" borderId="12" xfId="0" applyFill="1" applyBorder="1" applyAlignment="1">
      <alignment horizontal="center"/>
    </xf>
    <xf numFmtId="0" fontId="0" fillId="4" borderId="12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7" xfId="0" applyFill="1" applyBorder="1" applyAlignment="1">
      <alignment horizontal="center"/>
    </xf>
    <xf numFmtId="0" fontId="0" fillId="4" borderId="7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0" fillId="4" borderId="20" xfId="0" applyFill="1" applyBorder="1" applyAlignment="1">
      <alignment horizontal="center"/>
    </xf>
    <xf numFmtId="0" fontId="0" fillId="4" borderId="20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1"/>
    <xf numFmtId="0" fontId="5" fillId="7" borderId="0" xfId="1" applyFont="1" applyFill="1" applyAlignment="1">
      <alignment horizontal="center"/>
    </xf>
    <xf numFmtId="0" fontId="0" fillId="0" borderId="0" xfId="0" pivotButton="1"/>
    <xf numFmtId="0" fontId="0" fillId="8" borderId="0" xfId="0" applyFill="1"/>
    <xf numFmtId="0" fontId="0" fillId="8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0" fillId="9" borderId="0" xfId="0" applyFill="1"/>
    <xf numFmtId="0" fontId="0" fillId="9" borderId="0" xfId="0" applyFill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164" fontId="0" fillId="4" borderId="20" xfId="0" applyNumberFormat="1" applyFill="1" applyBorder="1" applyAlignment="1">
      <alignment horizontal="center"/>
    </xf>
    <xf numFmtId="164" fontId="0" fillId="5" borderId="12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5" borderId="7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164" fontId="0" fillId="5" borderId="20" xfId="0" applyNumberFormat="1" applyFill="1" applyBorder="1" applyAlignment="1">
      <alignment horizontal="center"/>
    </xf>
    <xf numFmtId="164" fontId="0" fillId="5" borderId="22" xfId="0" applyNumberFormat="1" applyFill="1" applyBorder="1" applyAlignment="1">
      <alignment horizontal="center"/>
    </xf>
    <xf numFmtId="6" fontId="0" fillId="5" borderId="4" xfId="0" applyNumberFormat="1" applyFill="1" applyBorder="1" applyAlignment="1">
      <alignment horizontal="center"/>
    </xf>
    <xf numFmtId="6" fontId="6" fillId="2" borderId="16" xfId="0" applyNumberFormat="1" applyFont="1" applyFill="1" applyBorder="1" applyAlignment="1">
      <alignment horizontal="center"/>
    </xf>
    <xf numFmtId="6" fontId="6" fillId="2" borderId="17" xfId="0" applyNumberFormat="1" applyFont="1" applyFill="1" applyBorder="1" applyAlignment="1">
      <alignment horizontal="center"/>
    </xf>
    <xf numFmtId="6" fontId="6" fillId="2" borderId="15" xfId="0" applyNumberFormat="1" applyFont="1" applyFill="1" applyBorder="1" applyAlignment="1">
      <alignment horizontal="center"/>
    </xf>
    <xf numFmtId="0" fontId="0" fillId="0" borderId="0" xfId="0" applyNumberFormat="1"/>
    <xf numFmtId="0" fontId="0" fillId="3" borderId="11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19" xfId="0" applyFill="1" applyBorder="1" applyAlignment="1">
      <alignment horizontal="left"/>
    </xf>
    <xf numFmtId="0" fontId="2" fillId="3" borderId="10" xfId="0" applyFont="1" applyFill="1" applyBorder="1" applyAlignment="1">
      <alignment horizontal="center" vertical="center" textRotation="255" shrinkToFit="1"/>
    </xf>
    <xf numFmtId="0" fontId="2" fillId="3" borderId="14" xfId="0" applyFont="1" applyFill="1" applyBorder="1" applyAlignment="1">
      <alignment horizontal="center" vertical="center" textRotation="255" shrinkToFit="1"/>
    </xf>
    <xf numFmtId="0" fontId="2" fillId="3" borderId="18" xfId="0" applyFont="1" applyFill="1" applyBorder="1" applyAlignment="1">
      <alignment horizontal="center" vertical="center" textRotation="255" shrinkToFit="1"/>
    </xf>
    <xf numFmtId="0" fontId="2" fillId="2" borderId="10" xfId="0" applyFont="1" applyFill="1" applyBorder="1" applyAlignment="1">
      <alignment horizontal="center" vertical="center" textRotation="255" shrinkToFit="1"/>
    </xf>
    <xf numFmtId="0" fontId="2" fillId="2" borderId="14" xfId="0" applyFont="1" applyFill="1" applyBorder="1" applyAlignment="1">
      <alignment horizontal="center" vertical="center" textRotation="255" shrinkToFit="1"/>
    </xf>
    <xf numFmtId="0" fontId="2" fillId="2" borderId="18" xfId="0" applyFont="1" applyFill="1" applyBorder="1" applyAlignment="1">
      <alignment horizontal="center" vertical="center" textRotation="255" shrinkToFit="1"/>
    </xf>
    <xf numFmtId="0" fontId="2" fillId="4" borderId="10" xfId="0" applyFont="1" applyFill="1" applyBorder="1" applyAlignment="1">
      <alignment horizontal="center" vertical="center" textRotation="255" shrinkToFit="1"/>
    </xf>
    <xf numFmtId="0" fontId="2" fillId="4" borderId="14" xfId="0" applyFont="1" applyFill="1" applyBorder="1" applyAlignment="1">
      <alignment horizontal="center" vertical="center" textRotation="255" shrinkToFit="1"/>
    </xf>
    <xf numFmtId="0" fontId="2" fillId="4" borderId="18" xfId="0" applyFont="1" applyFill="1" applyBorder="1" applyAlignment="1">
      <alignment horizontal="center" vertical="center" textRotation="255" shrinkToFit="1"/>
    </xf>
    <xf numFmtId="0" fontId="2" fillId="5" borderId="10" xfId="0" applyFont="1" applyFill="1" applyBorder="1" applyAlignment="1">
      <alignment horizontal="left" vertical="center" textRotation="255" shrinkToFit="1"/>
    </xf>
    <xf numFmtId="0" fontId="2" fillId="5" borderId="14" xfId="0" applyFont="1" applyFill="1" applyBorder="1" applyAlignment="1">
      <alignment horizontal="left" vertical="center" textRotation="255" shrinkToFit="1"/>
    </xf>
    <xf numFmtId="0" fontId="2" fillId="5" borderId="18" xfId="0" applyFont="1" applyFill="1" applyBorder="1" applyAlignment="1">
      <alignment horizontal="left" vertical="center" textRotation="255" shrinkToFit="1"/>
    </xf>
    <xf numFmtId="0" fontId="3" fillId="6" borderId="0" xfId="0" applyFont="1" applyFill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6" fontId="6" fillId="2" borderId="13" xfId="0" applyNumberFormat="1" applyFont="1" applyFill="1" applyBorder="1" applyAlignment="1">
      <alignment horizontal="center"/>
    </xf>
    <xf numFmtId="6" fontId="6" fillId="2" borderId="21" xfId="0" applyNumberFormat="1" applyFont="1" applyFill="1" applyBorder="1" applyAlignment="1">
      <alignment horizontal="center"/>
    </xf>
    <xf numFmtId="6" fontId="6" fillId="4" borderId="13" xfId="0" applyNumberFormat="1" applyFont="1" applyFill="1" applyBorder="1" applyAlignment="1">
      <alignment horizontal="center"/>
    </xf>
    <xf numFmtId="6" fontId="6" fillId="4" borderId="15" xfId="0" applyNumberFormat="1" applyFont="1" applyFill="1" applyBorder="1" applyAlignment="1">
      <alignment horizontal="center"/>
    </xf>
    <xf numFmtId="6" fontId="6" fillId="4" borderId="16" xfId="0" applyNumberFormat="1" applyFont="1" applyFill="1" applyBorder="1" applyAlignment="1">
      <alignment horizontal="center"/>
    </xf>
    <xf numFmtId="6" fontId="6" fillId="4" borderId="17" xfId="0" applyNumberFormat="1" applyFont="1" applyFill="1" applyBorder="1" applyAlignment="1">
      <alignment horizontal="center"/>
    </xf>
    <xf numFmtId="6" fontId="6" fillId="4" borderId="21" xfId="0" applyNumberFormat="1" applyFont="1" applyFill="1" applyBorder="1" applyAlignment="1">
      <alignment horizontal="center"/>
    </xf>
    <xf numFmtId="6" fontId="6" fillId="5" borderId="13" xfId="0" applyNumberFormat="1" applyFont="1" applyFill="1" applyBorder="1" applyAlignment="1">
      <alignment horizontal="center"/>
    </xf>
    <xf numFmtId="6" fontId="6" fillId="5" borderId="15" xfId="0" applyNumberFormat="1" applyFont="1" applyFill="1" applyBorder="1" applyAlignment="1">
      <alignment horizontal="center"/>
    </xf>
    <xf numFmtId="6" fontId="6" fillId="5" borderId="24" xfId="0" applyNumberFormat="1" applyFont="1" applyFill="1" applyBorder="1" applyAlignment="1">
      <alignment horizontal="center"/>
    </xf>
    <xf numFmtId="0" fontId="6" fillId="5" borderId="25" xfId="0" applyFont="1" applyFill="1" applyBorder="1" applyAlignment="1">
      <alignment horizontal="center"/>
    </xf>
    <xf numFmtId="6" fontId="6" fillId="5" borderId="26" xfId="0" applyNumberFormat="1" applyFont="1" applyFill="1" applyBorder="1" applyAlignment="1">
      <alignment horizontal="center"/>
    </xf>
    <xf numFmtId="6" fontId="6" fillId="5" borderId="27" xfId="0" applyNumberFormat="1" applyFont="1" applyFill="1" applyBorder="1" applyAlignment="1">
      <alignment horizontal="center"/>
    </xf>
    <xf numFmtId="6" fontId="6" fillId="5" borderId="17" xfId="0" applyNumberFormat="1" applyFont="1" applyFill="1" applyBorder="1" applyAlignment="1">
      <alignment horizontal="center"/>
    </xf>
    <xf numFmtId="6" fontId="6" fillId="5" borderId="16" xfId="0" applyNumberFormat="1" applyFont="1" applyFill="1" applyBorder="1" applyAlignment="1">
      <alignment horizontal="center"/>
    </xf>
    <xf numFmtId="6" fontId="6" fillId="5" borderId="21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0" fillId="10" borderId="1" xfId="0" applyFill="1" applyBorder="1" applyAlignment="1">
      <alignment horizontal="left"/>
    </xf>
    <xf numFmtId="0" fontId="0" fillId="10" borderId="7" xfId="0" applyFill="1" applyBorder="1" applyAlignment="1">
      <alignment horizontal="left"/>
    </xf>
    <xf numFmtId="0" fontId="0" fillId="10" borderId="4" xfId="0" applyFill="1" applyBorder="1" applyAlignment="1">
      <alignment horizontal="left"/>
    </xf>
    <xf numFmtId="0" fontId="9" fillId="10" borderId="1" xfId="0" applyFont="1" applyFill="1" applyBorder="1" applyAlignment="1">
      <alignment horizontal="left"/>
    </xf>
    <xf numFmtId="0" fontId="9" fillId="10" borderId="7" xfId="0" applyFont="1" applyFill="1" applyBorder="1" applyAlignment="1">
      <alignment horizontal="left"/>
    </xf>
    <xf numFmtId="0" fontId="9" fillId="10" borderId="4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0" fillId="10" borderId="5" xfId="0" applyFill="1" applyBorder="1" applyAlignment="1">
      <alignment horizontal="left"/>
    </xf>
    <xf numFmtId="0" fontId="0" fillId="10" borderId="1" xfId="0" applyFill="1" applyBorder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6" fontId="6" fillId="10" borderId="15" xfId="0" applyNumberFormat="1" applyFont="1" applyFill="1" applyBorder="1" applyAlignment="1">
      <alignment horizontal="center"/>
    </xf>
    <xf numFmtId="0" fontId="0" fillId="10" borderId="6" xfId="0" applyFill="1" applyBorder="1" applyAlignment="1">
      <alignment horizontal="left"/>
    </xf>
    <xf numFmtId="0" fontId="0" fillId="10" borderId="7" xfId="0" applyFill="1" applyBorder="1" applyAlignment="1">
      <alignment horizontal="center"/>
    </xf>
    <xf numFmtId="164" fontId="0" fillId="10" borderId="7" xfId="0" applyNumberFormat="1" applyFill="1" applyBorder="1" applyAlignment="1">
      <alignment horizontal="center"/>
    </xf>
    <xf numFmtId="6" fontId="6" fillId="10" borderId="16" xfId="0" applyNumberFormat="1" applyFont="1" applyFill="1" applyBorder="1" applyAlignment="1">
      <alignment horizontal="center"/>
    </xf>
    <xf numFmtId="0" fontId="0" fillId="10" borderId="3" xfId="0" applyFill="1" applyBorder="1" applyAlignment="1">
      <alignment horizontal="left"/>
    </xf>
    <xf numFmtId="0" fontId="0" fillId="10" borderId="4" xfId="0" applyFill="1" applyBorder="1" applyAlignment="1">
      <alignment horizontal="center"/>
    </xf>
    <xf numFmtId="164" fontId="0" fillId="10" borderId="4" xfId="0" applyNumberFormat="1" applyFill="1" applyBorder="1" applyAlignment="1">
      <alignment horizontal="center"/>
    </xf>
    <xf numFmtId="6" fontId="6" fillId="10" borderId="17" xfId="0" applyNumberFormat="1" applyFont="1" applyFill="1" applyBorder="1" applyAlignment="1">
      <alignment horizontal="center"/>
    </xf>
    <xf numFmtId="0" fontId="6" fillId="0" borderId="0" xfId="0" applyFont="1"/>
    <xf numFmtId="0" fontId="9" fillId="10" borderId="1" xfId="0" applyFont="1" applyFill="1" applyBorder="1" applyAlignment="1">
      <alignment horizontal="center"/>
    </xf>
    <xf numFmtId="0" fontId="9" fillId="10" borderId="7" xfId="0" applyFont="1" applyFill="1" applyBorder="1" applyAlignment="1">
      <alignment horizontal="center"/>
    </xf>
    <xf numFmtId="0" fontId="9" fillId="10" borderId="4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left"/>
    </xf>
    <xf numFmtId="0" fontId="6" fillId="10" borderId="1" xfId="0" applyFont="1" applyFill="1" applyBorder="1" applyAlignment="1">
      <alignment horizontal="left"/>
    </xf>
    <xf numFmtId="0" fontId="9" fillId="10" borderId="6" xfId="0" applyFont="1" applyFill="1" applyBorder="1" applyAlignment="1">
      <alignment horizontal="left"/>
    </xf>
    <xf numFmtId="0" fontId="6" fillId="0" borderId="0" xfId="0" applyFont="1" applyFill="1"/>
    <xf numFmtId="0" fontId="9" fillId="11" borderId="6" xfId="0" applyFont="1" applyFill="1" applyBorder="1" applyAlignment="1">
      <alignment horizontal="left"/>
    </xf>
    <xf numFmtId="0" fontId="9" fillId="11" borderId="7" xfId="0" applyFont="1" applyFill="1" applyBorder="1" applyAlignment="1">
      <alignment horizontal="left"/>
    </xf>
    <xf numFmtId="0" fontId="9" fillId="11" borderId="7" xfId="0" applyFont="1" applyFill="1" applyBorder="1" applyAlignment="1">
      <alignment horizontal="center"/>
    </xf>
    <xf numFmtId="0" fontId="0" fillId="5" borderId="11" xfId="0" applyFont="1" applyFill="1" applyBorder="1" applyAlignment="1">
      <alignment horizontal="left"/>
    </xf>
    <xf numFmtId="0" fontId="0" fillId="5" borderId="12" xfId="0" applyFont="1" applyFill="1" applyBorder="1" applyAlignment="1">
      <alignment horizontal="left"/>
    </xf>
    <xf numFmtId="0" fontId="0" fillId="5" borderId="12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center"/>
    </xf>
    <xf numFmtId="0" fontId="0" fillId="5" borderId="23" xfId="0" applyFont="1" applyFill="1" applyBorder="1" applyAlignment="1">
      <alignment horizontal="left"/>
    </xf>
    <xf numFmtId="0" fontId="0" fillId="5" borderId="22" xfId="0" applyFont="1" applyFill="1" applyBorder="1" applyAlignment="1">
      <alignment horizontal="left"/>
    </xf>
    <xf numFmtId="0" fontId="0" fillId="5" borderId="22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left"/>
    </xf>
    <xf numFmtId="0" fontId="0" fillId="5" borderId="4" xfId="0" applyFont="1" applyFill="1" applyBorder="1" applyAlignment="1">
      <alignment horizontal="left"/>
    </xf>
    <xf numFmtId="0" fontId="0" fillId="5" borderId="4" xfId="0" applyFont="1" applyFill="1" applyBorder="1" applyAlignment="1">
      <alignment horizontal="center"/>
    </xf>
    <xf numFmtId="0" fontId="0" fillId="10" borderId="6" xfId="0" applyFont="1" applyFill="1" applyBorder="1" applyAlignment="1">
      <alignment horizontal="left"/>
    </xf>
    <xf numFmtId="0" fontId="0" fillId="10" borderId="7" xfId="0" applyFont="1" applyFill="1" applyBorder="1" applyAlignment="1">
      <alignment horizontal="left"/>
    </xf>
    <xf numFmtId="0" fontId="0" fillId="10" borderId="7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left"/>
    </xf>
    <xf numFmtId="0" fontId="0" fillId="5" borderId="7" xfId="0" applyFont="1" applyFill="1" applyBorder="1" applyAlignment="1">
      <alignment horizontal="left"/>
    </xf>
    <xf numFmtId="0" fontId="0" fillId="5" borderId="7" xfId="0" applyFont="1" applyFill="1" applyBorder="1" applyAlignment="1">
      <alignment horizontal="center"/>
    </xf>
    <xf numFmtId="0" fontId="9" fillId="10" borderId="5" xfId="0" applyFont="1" applyFill="1" applyBorder="1" applyAlignment="1">
      <alignment horizontal="left"/>
    </xf>
    <xf numFmtId="0" fontId="0" fillId="5" borderId="19" xfId="0" applyFont="1" applyFill="1" applyBorder="1" applyAlignment="1">
      <alignment horizontal="left"/>
    </xf>
    <xf numFmtId="0" fontId="0" fillId="5" borderId="20" xfId="0" applyFont="1" applyFill="1" applyBorder="1" applyAlignment="1">
      <alignment horizontal="left"/>
    </xf>
    <xf numFmtId="0" fontId="0" fillId="5" borderId="20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left"/>
    </xf>
    <xf numFmtId="0" fontId="0" fillId="4" borderId="7" xfId="0" applyFont="1" applyFill="1" applyBorder="1" applyAlignment="1">
      <alignment horizontal="left"/>
    </xf>
    <xf numFmtId="0" fontId="0" fillId="4" borderId="7" xfId="0" applyFont="1" applyFill="1" applyBorder="1" applyAlignment="1">
      <alignment horizontal="center"/>
    </xf>
    <xf numFmtId="0" fontId="0" fillId="10" borderId="5" xfId="0" applyFont="1" applyFill="1" applyBorder="1" applyAlignment="1">
      <alignment horizontal="left"/>
    </xf>
    <xf numFmtId="0" fontId="0" fillId="10" borderId="1" xfId="0" applyFont="1" applyFill="1" applyBorder="1" applyAlignment="1">
      <alignment horizontal="left"/>
    </xf>
    <xf numFmtId="0" fontId="0" fillId="10" borderId="1" xfId="0" applyFont="1" applyFill="1" applyBorder="1" applyAlignment="1">
      <alignment horizontal="center"/>
    </xf>
    <xf numFmtId="0" fontId="7" fillId="0" borderId="0" xfId="0" applyNumberFormat="1" applyFont="1"/>
  </cellXfs>
  <cellStyles count="2">
    <cellStyle name="Normal" xfId="0" builtinId="0"/>
    <cellStyle name="Normal 2" xfId="1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BF6F7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DM%20%20Samedi%2015h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DM%20%20Dimanche%209H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DM%20%20Dimanche%2012H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337830/Documents/CECILE%20perso/RAD%202026/NOUVEAUX%20FICHIERS/FDM%20%20Dimanche%209H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337830/Documents/CECILE%20perso/RAD%202026/NOUVEAUX%20FICHIERS/FDM%20%20Dimanche%2012H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DM%20%20Dimanche%2014H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337830/Documents/CECILE%20perso/RAD%202026/NOUVEAUX%20FICHIERS/FDM%20%20Dimanche%2014H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edi 15h00"/>
      <sheetName val="1-1"/>
      <sheetName val="2-1"/>
      <sheetName val="3-1"/>
      <sheetName val="4-1"/>
      <sheetName val="5-1"/>
      <sheetName val="6-1"/>
      <sheetName val="6-2"/>
      <sheetName val="7-1"/>
      <sheetName val="7-2"/>
      <sheetName val="8-1"/>
      <sheetName val="8-2"/>
      <sheetName val="9-1"/>
      <sheetName val="9-2"/>
      <sheetName val="10-1"/>
      <sheetName val="11-1"/>
      <sheetName val="12-1"/>
    </sheetNames>
    <sheetDataSet>
      <sheetData sheetId="0">
        <row r="4">
          <cell r="Q4">
            <v>0</v>
          </cell>
        </row>
        <row r="5">
          <cell r="Q5">
            <v>0</v>
          </cell>
        </row>
        <row r="6">
          <cell r="Q6">
            <v>0</v>
          </cell>
        </row>
        <row r="7">
          <cell r="Q7">
            <v>0</v>
          </cell>
        </row>
        <row r="8">
          <cell r="Q8">
            <v>0</v>
          </cell>
        </row>
        <row r="9">
          <cell r="Q9">
            <v>0</v>
          </cell>
        </row>
        <row r="10">
          <cell r="Q10">
            <v>0</v>
          </cell>
        </row>
        <row r="11">
          <cell r="Q11">
            <v>0</v>
          </cell>
        </row>
        <row r="12">
          <cell r="E12" t="str">
            <v>KUSNIERZ</v>
          </cell>
          <cell r="H12" t="str">
            <v>Patrice</v>
          </cell>
          <cell r="M12" t="str">
            <v>CIE D'ARC DE LOUVRES</v>
          </cell>
          <cell r="O12" t="str">
            <v>H</v>
          </cell>
          <cell r="Q12">
            <v>0</v>
          </cell>
        </row>
        <row r="13">
          <cell r="Q13">
            <v>0</v>
          </cell>
        </row>
        <row r="14">
          <cell r="E14" t="str">
            <v>COLLOMBET</v>
          </cell>
          <cell r="H14" t="str">
            <v>Romain</v>
          </cell>
          <cell r="M14" t="str">
            <v>ARCHERS DE LA TERRE BRULEE</v>
          </cell>
          <cell r="O14" t="str">
            <v>H</v>
          </cell>
          <cell r="Q14">
            <v>0</v>
          </cell>
        </row>
        <row r="15">
          <cell r="E15" t="str">
            <v>BRILLANT</v>
          </cell>
          <cell r="H15" t="str">
            <v>Corinne</v>
          </cell>
          <cell r="M15" t="str">
            <v>CIE D'ARC DE MITRY MORY</v>
          </cell>
          <cell r="O15" t="str">
            <v>D</v>
          </cell>
          <cell r="Q15">
            <v>0</v>
          </cell>
        </row>
        <row r="16">
          <cell r="E16" t="str">
            <v>SOMPS BARADAT</v>
          </cell>
          <cell r="H16" t="str">
            <v>Eric</v>
          </cell>
          <cell r="M16" t="str">
            <v>CIE D'ARC DE LOUVRES</v>
          </cell>
          <cell r="O16" t="str">
            <v>H</v>
          </cell>
          <cell r="Q16">
            <v>0</v>
          </cell>
        </row>
        <row r="17">
          <cell r="E17" t="str">
            <v>PINGUENET</v>
          </cell>
          <cell r="H17" t="str">
            <v>Bruno</v>
          </cell>
          <cell r="M17" t="str">
            <v>ARCHERS TROUBADOURS</v>
          </cell>
          <cell r="O17" t="str">
            <v>H</v>
          </cell>
          <cell r="Q17">
            <v>0</v>
          </cell>
        </row>
        <row r="18">
          <cell r="E18" t="str">
            <v>PRINCE</v>
          </cell>
          <cell r="H18" t="str">
            <v>JEAN PIERRE</v>
          </cell>
          <cell r="M18" t="str">
            <v>CIE D'ARC DE VERBERIE</v>
          </cell>
          <cell r="O18" t="str">
            <v>H</v>
          </cell>
          <cell r="Q18">
            <v>0</v>
          </cell>
        </row>
        <row r="19">
          <cell r="E19" t="str">
            <v>RENONCOURT</v>
          </cell>
          <cell r="H19" t="str">
            <v>Nelly</v>
          </cell>
          <cell r="M19" t="str">
            <v>CIE D'ARC DE MITRY MORY</v>
          </cell>
          <cell r="O19" t="str">
            <v>D</v>
          </cell>
          <cell r="Q19">
            <v>0</v>
          </cell>
        </row>
        <row r="20">
          <cell r="E20" t="str">
            <v>VERDIN</v>
          </cell>
          <cell r="H20" t="str">
            <v>Gregory</v>
          </cell>
          <cell r="M20" t="str">
            <v>CHELLES ARC CLUB</v>
          </cell>
          <cell r="O20" t="str">
            <v>H</v>
          </cell>
          <cell r="Q20">
            <v>0</v>
          </cell>
        </row>
        <row r="21">
          <cell r="E21" t="str">
            <v>BRILLANT</v>
          </cell>
          <cell r="H21" t="str">
            <v>Sylvain</v>
          </cell>
          <cell r="M21" t="str">
            <v>CIE D'ARC DE MITRY MORY</v>
          </cell>
          <cell r="O21" t="str">
            <v>H</v>
          </cell>
          <cell r="Q21">
            <v>0</v>
          </cell>
        </row>
        <row r="22">
          <cell r="E22" t="str">
            <v>OUALLE</v>
          </cell>
          <cell r="H22" t="str">
            <v>Ludovic</v>
          </cell>
          <cell r="M22" t="str">
            <v>CIE D'ARC DE LOUVRES</v>
          </cell>
          <cell r="O22" t="str">
            <v>H</v>
          </cell>
          <cell r="Q22">
            <v>0</v>
          </cell>
        </row>
        <row r="23">
          <cell r="E23" t="str">
            <v>NC GAUTHIER (CHASSE)</v>
          </cell>
          <cell r="H23" t="str">
            <v>Sabine</v>
          </cell>
          <cell r="M23" t="str">
            <v>CIE D'ARC DE CONFLANS STE HONORINE</v>
          </cell>
          <cell r="O23" t="str">
            <v>D</v>
          </cell>
          <cell r="Q23">
            <v>0</v>
          </cell>
        </row>
        <row r="24">
          <cell r="E24" t="str">
            <v>VAN HOUTTE</v>
          </cell>
          <cell r="H24" t="str">
            <v>Christophe</v>
          </cell>
          <cell r="M24" t="str">
            <v>LES CARQUOIS DE CREGY</v>
          </cell>
          <cell r="O24" t="str">
            <v>H</v>
          </cell>
          <cell r="Q24">
            <v>0</v>
          </cell>
        </row>
        <row r="25">
          <cell r="E25" t="str">
            <v>CAVALLAZZI</v>
          </cell>
          <cell r="H25" t="str">
            <v>François</v>
          </cell>
          <cell r="M25" t="str">
            <v>CIE D'ARC DE MITRY MORY</v>
          </cell>
          <cell r="O25" t="str">
            <v>H</v>
          </cell>
          <cell r="Q25">
            <v>0</v>
          </cell>
        </row>
        <row r="26">
          <cell r="E26" t="str">
            <v>LAURENT</v>
          </cell>
          <cell r="H26" t="str">
            <v>Edouard</v>
          </cell>
          <cell r="M26" t="str">
            <v>CIE D'ARC DE CONFLANS STE HONORINE</v>
          </cell>
          <cell r="O26" t="str">
            <v>H</v>
          </cell>
          <cell r="Q26">
            <v>0</v>
          </cell>
        </row>
        <row r="27">
          <cell r="E27" t="str">
            <v>HOHWEILLER</v>
          </cell>
          <cell r="H27" t="str">
            <v>Joël</v>
          </cell>
          <cell r="M27" t="str">
            <v>CHELLES ARC CLUB</v>
          </cell>
          <cell r="O27" t="str">
            <v>H</v>
          </cell>
          <cell r="Q27">
            <v>0</v>
          </cell>
        </row>
        <row r="28">
          <cell r="E28" t="str">
            <v>TURIANI</v>
          </cell>
          <cell r="H28" t="str">
            <v>Lucas</v>
          </cell>
          <cell r="M28" t="str">
            <v>CIE D'ARC ROSNY SOUS BOIS</v>
          </cell>
          <cell r="O28" t="str">
            <v>H</v>
          </cell>
          <cell r="Q28">
            <v>0</v>
          </cell>
        </row>
        <row r="29">
          <cell r="Q29">
            <v>0</v>
          </cell>
        </row>
        <row r="30">
          <cell r="E30" t="str">
            <v>EVRAERT</v>
          </cell>
          <cell r="H30" t="str">
            <v>Sandrine</v>
          </cell>
          <cell r="M30" t="str">
            <v>LES CARQUOIS DE CREGY</v>
          </cell>
          <cell r="O30" t="str">
            <v>D</v>
          </cell>
          <cell r="Q30">
            <v>0</v>
          </cell>
        </row>
        <row r="31">
          <cell r="E31" t="str">
            <v>RIVARD</v>
          </cell>
          <cell r="H31" t="str">
            <v>Daniel</v>
          </cell>
          <cell r="M31" t="str">
            <v>CIE DE SOUILLY</v>
          </cell>
          <cell r="O31" t="str">
            <v>H</v>
          </cell>
          <cell r="Q31">
            <v>0</v>
          </cell>
        </row>
        <row r="32">
          <cell r="E32" t="str">
            <v>COURTEILLE</v>
          </cell>
          <cell r="H32" t="str">
            <v>Emmanuel</v>
          </cell>
          <cell r="M32" t="str">
            <v>CIE D'ARC DE CREPY EN VALLOIS</v>
          </cell>
          <cell r="O32" t="str">
            <v>H</v>
          </cell>
          <cell r="Q32">
            <v>0</v>
          </cell>
        </row>
        <row r="33">
          <cell r="E33" t="str">
            <v>NINIVE</v>
          </cell>
          <cell r="H33" t="str">
            <v>Valentin</v>
          </cell>
          <cell r="M33" t="str">
            <v>CLUB D'ERAGNY</v>
          </cell>
          <cell r="O33" t="str">
            <v>H</v>
          </cell>
          <cell r="Q33">
            <v>0</v>
          </cell>
        </row>
        <row r="34">
          <cell r="E34" t="str">
            <v>LEGER</v>
          </cell>
          <cell r="H34" t="str">
            <v>Sandra</v>
          </cell>
          <cell r="M34" t="str">
            <v>CHELLES ARC CLUB</v>
          </cell>
          <cell r="O34" t="str">
            <v>D</v>
          </cell>
          <cell r="Q34">
            <v>0</v>
          </cell>
        </row>
        <row r="35">
          <cell r="E35" t="str">
            <v>BLADT</v>
          </cell>
          <cell r="H35" t="str">
            <v>Philippe</v>
          </cell>
          <cell r="M35" t="str">
            <v>CIE D'ARC DE LOUVRES</v>
          </cell>
          <cell r="O35" t="str">
            <v>H</v>
          </cell>
          <cell r="Q35">
            <v>0</v>
          </cell>
        </row>
        <row r="36">
          <cell r="E36" t="str">
            <v>PELC</v>
          </cell>
          <cell r="H36" t="str">
            <v>Franzy</v>
          </cell>
          <cell r="M36" t="str">
            <v>CHELLES ARC CLUB</v>
          </cell>
          <cell r="O36" t="str">
            <v>H</v>
          </cell>
          <cell r="Q36">
            <v>0</v>
          </cell>
        </row>
        <row r="37">
          <cell r="E37" t="str">
            <v>NC NOEL (CHASSE)</v>
          </cell>
          <cell r="H37" t="str">
            <v>Olivier</v>
          </cell>
          <cell r="M37" t="str">
            <v>CLUB ECOUEN</v>
          </cell>
          <cell r="O37" t="str">
            <v>H</v>
          </cell>
          <cell r="Q37">
            <v>0</v>
          </cell>
        </row>
        <row r="38">
          <cell r="E38" t="str">
            <v>WEYLAND</v>
          </cell>
          <cell r="H38" t="str">
            <v>Theresa</v>
          </cell>
          <cell r="M38" t="str">
            <v>1ère CIE D'ARC GRAND SAINT MARTIN</v>
          </cell>
          <cell r="O38" t="str">
            <v>D</v>
          </cell>
          <cell r="Q38">
            <v>0</v>
          </cell>
        </row>
        <row r="39">
          <cell r="E39" t="str">
            <v>QUERRY</v>
          </cell>
          <cell r="H39" t="str">
            <v>Daniel</v>
          </cell>
          <cell r="M39" t="str">
            <v>CIE D'ARC D'ERMONT</v>
          </cell>
          <cell r="O39" t="str">
            <v>H</v>
          </cell>
          <cell r="Q39">
            <v>0</v>
          </cell>
        </row>
        <row r="40">
          <cell r="E40" t="str">
            <v>GUIOUBLY</v>
          </cell>
          <cell r="H40" t="str">
            <v>Gilbert</v>
          </cell>
          <cell r="M40" t="str">
            <v>CIE D'ARC DE PLAILLY</v>
          </cell>
          <cell r="O40" t="str">
            <v>H</v>
          </cell>
          <cell r="Q40">
            <v>0</v>
          </cell>
        </row>
        <row r="41">
          <cell r="E41" t="str">
            <v>MERVEILLE</v>
          </cell>
          <cell r="H41" t="str">
            <v>Alain</v>
          </cell>
          <cell r="M41" t="str">
            <v>LES ARCHERS DU PHENIX</v>
          </cell>
          <cell r="O41" t="str">
            <v>H</v>
          </cell>
          <cell r="Q41">
            <v>0</v>
          </cell>
        </row>
        <row r="42">
          <cell r="E42" t="str">
            <v>SIROIT</v>
          </cell>
          <cell r="H42" t="str">
            <v>Hervé</v>
          </cell>
          <cell r="M42" t="str">
            <v>CIE D'ARC DU PAYS HOUDANAIS</v>
          </cell>
          <cell r="O42" t="str">
            <v>H</v>
          </cell>
          <cell r="Q42">
            <v>0</v>
          </cell>
        </row>
        <row r="43">
          <cell r="Q43">
            <v>0</v>
          </cell>
        </row>
        <row r="44">
          <cell r="E44" t="str">
            <v>EPIVENT</v>
          </cell>
          <cell r="H44" t="str">
            <v>Yves</v>
          </cell>
          <cell r="M44" t="str">
            <v>CIE D'ARC DE VILLEMOMBLE</v>
          </cell>
          <cell r="O44" t="str">
            <v>H</v>
          </cell>
          <cell r="Q44">
            <v>0</v>
          </cell>
        </row>
        <row r="45">
          <cell r="E45" t="str">
            <v>CALBRY</v>
          </cell>
          <cell r="H45" t="str">
            <v>Stéphane</v>
          </cell>
          <cell r="M45" t="str">
            <v>CIE D'ARC DE PLAILLY</v>
          </cell>
          <cell r="O45" t="str">
            <v>H</v>
          </cell>
          <cell r="Q45">
            <v>0</v>
          </cell>
        </row>
        <row r="46">
          <cell r="E46" t="str">
            <v>PARMENTIER</v>
          </cell>
          <cell r="H46" t="str">
            <v>Frédérique</v>
          </cell>
          <cell r="M46" t="str">
            <v>CIE D'ARC D'ANNET SUR MARNE</v>
          </cell>
          <cell r="O46" t="str">
            <v>D</v>
          </cell>
          <cell r="Q46">
            <v>0</v>
          </cell>
        </row>
        <row r="47">
          <cell r="Q47">
            <v>0</v>
          </cell>
        </row>
        <row r="48">
          <cell r="Q48">
            <v>0</v>
          </cell>
        </row>
        <row r="49">
          <cell r="Q49">
            <v>0</v>
          </cell>
        </row>
        <row r="50">
          <cell r="Q50">
            <v>0</v>
          </cell>
        </row>
        <row r="51">
          <cell r="Q51">
            <v>0</v>
          </cell>
        </row>
      </sheetData>
      <sheetData sheetId="1">
        <row r="18">
          <cell r="G18">
            <v>0</v>
          </cell>
          <cell r="O18">
            <v>0</v>
          </cell>
          <cell r="W18">
            <v>0</v>
          </cell>
          <cell r="AE18">
            <v>0</v>
          </cell>
        </row>
        <row r="39">
          <cell r="G39">
            <v>0</v>
          </cell>
          <cell r="O39">
            <v>0</v>
          </cell>
          <cell r="W39">
            <v>0</v>
          </cell>
          <cell r="AE39">
            <v>0</v>
          </cell>
        </row>
      </sheetData>
      <sheetData sheetId="2">
        <row r="18">
          <cell r="G18">
            <v>0</v>
          </cell>
          <cell r="O18">
            <v>0</v>
          </cell>
          <cell r="W18">
            <v>0</v>
          </cell>
          <cell r="AE18">
            <v>0</v>
          </cell>
        </row>
        <row r="39">
          <cell r="G39">
            <v>0</v>
          </cell>
          <cell r="O39">
            <v>0</v>
          </cell>
          <cell r="W39">
            <v>0</v>
          </cell>
          <cell r="AE39">
            <v>0</v>
          </cell>
        </row>
      </sheetData>
      <sheetData sheetId="3">
        <row r="18">
          <cell r="G18">
            <v>26</v>
          </cell>
          <cell r="O18">
            <v>0</v>
          </cell>
          <cell r="W18">
            <v>35</v>
          </cell>
          <cell r="AE18">
            <v>3</v>
          </cell>
        </row>
        <row r="39">
          <cell r="G39">
            <v>33</v>
          </cell>
          <cell r="O39">
            <v>0</v>
          </cell>
          <cell r="W39">
            <v>20</v>
          </cell>
          <cell r="AE39">
            <v>3</v>
          </cell>
        </row>
      </sheetData>
      <sheetData sheetId="4">
        <row r="18">
          <cell r="G18">
            <v>16</v>
          </cell>
          <cell r="O18">
            <v>7</v>
          </cell>
          <cell r="W18">
            <v>6</v>
          </cell>
          <cell r="AE18">
            <v>10</v>
          </cell>
        </row>
        <row r="39">
          <cell r="G39">
            <v>6</v>
          </cell>
          <cell r="O39">
            <v>10</v>
          </cell>
          <cell r="W39">
            <v>2</v>
          </cell>
          <cell r="AE39">
            <v>16</v>
          </cell>
        </row>
      </sheetData>
      <sheetData sheetId="5">
        <row r="18">
          <cell r="G18">
            <v>24</v>
          </cell>
          <cell r="O18">
            <v>9</v>
          </cell>
          <cell r="W18">
            <v>7</v>
          </cell>
          <cell r="AE18">
            <v>14</v>
          </cell>
        </row>
        <row r="39">
          <cell r="G39">
            <v>35</v>
          </cell>
          <cell r="O39">
            <v>7</v>
          </cell>
          <cell r="W39">
            <v>5</v>
          </cell>
          <cell r="AE39">
            <v>22</v>
          </cell>
        </row>
      </sheetData>
      <sheetData sheetId="6">
        <row r="18">
          <cell r="G18">
            <v>13</v>
          </cell>
          <cell r="O18">
            <v>9</v>
          </cell>
          <cell r="W18">
            <v>13</v>
          </cell>
          <cell r="AE18">
            <v>12</v>
          </cell>
        </row>
        <row r="39">
          <cell r="G39">
            <v>22</v>
          </cell>
          <cell r="O39">
            <v>9</v>
          </cell>
          <cell r="W39">
            <v>8</v>
          </cell>
          <cell r="AE39">
            <v>19</v>
          </cell>
        </row>
      </sheetData>
      <sheetData sheetId="7" refreshError="1"/>
      <sheetData sheetId="8">
        <row r="18">
          <cell r="G18">
            <v>2</v>
          </cell>
          <cell r="O18">
            <v>0</v>
          </cell>
          <cell r="W18">
            <v>15</v>
          </cell>
          <cell r="AE18">
            <v>20</v>
          </cell>
        </row>
        <row r="39">
          <cell r="G39">
            <v>7</v>
          </cell>
          <cell r="O39">
            <v>0</v>
          </cell>
          <cell r="W39">
            <v>8</v>
          </cell>
          <cell r="AE39">
            <v>24</v>
          </cell>
        </row>
      </sheetData>
      <sheetData sheetId="9" refreshError="1"/>
      <sheetData sheetId="10">
        <row r="18">
          <cell r="G18">
            <v>20</v>
          </cell>
          <cell r="O18">
            <v>38</v>
          </cell>
          <cell r="W18">
            <v>6</v>
          </cell>
          <cell r="AE18">
            <v>8</v>
          </cell>
        </row>
        <row r="39">
          <cell r="G39">
            <v>17</v>
          </cell>
          <cell r="O39">
            <v>40</v>
          </cell>
          <cell r="W39">
            <v>12</v>
          </cell>
          <cell r="AE39">
            <v>11</v>
          </cell>
        </row>
      </sheetData>
      <sheetData sheetId="11" refreshError="1"/>
      <sheetData sheetId="12">
        <row r="18">
          <cell r="G18">
            <v>9</v>
          </cell>
          <cell r="O18">
            <v>8</v>
          </cell>
          <cell r="W18">
            <v>5</v>
          </cell>
          <cell r="AE18">
            <v>30</v>
          </cell>
        </row>
        <row r="39">
          <cell r="G39">
            <v>6</v>
          </cell>
          <cell r="O39">
            <v>11</v>
          </cell>
          <cell r="W39">
            <v>11</v>
          </cell>
          <cell r="AE39">
            <v>30</v>
          </cell>
        </row>
      </sheetData>
      <sheetData sheetId="13" refreshError="1"/>
      <sheetData sheetId="14">
        <row r="18">
          <cell r="G18">
            <v>7</v>
          </cell>
          <cell r="O18">
            <v>30</v>
          </cell>
          <cell r="W18">
            <v>20</v>
          </cell>
          <cell r="AE18">
            <v>0</v>
          </cell>
        </row>
        <row r="39">
          <cell r="G39">
            <v>13</v>
          </cell>
          <cell r="O39">
            <v>34</v>
          </cell>
          <cell r="W39">
            <v>21</v>
          </cell>
          <cell r="AE39">
            <v>0</v>
          </cell>
        </row>
      </sheetData>
      <sheetData sheetId="15">
        <row r="18">
          <cell r="G18">
            <v>11</v>
          </cell>
          <cell r="O18">
            <v>19</v>
          </cell>
          <cell r="W18">
            <v>26</v>
          </cell>
          <cell r="AE18">
            <v>0</v>
          </cell>
        </row>
        <row r="39">
          <cell r="G39">
            <v>13</v>
          </cell>
          <cell r="O39">
            <v>13</v>
          </cell>
          <cell r="W39">
            <v>23</v>
          </cell>
          <cell r="AE39">
            <v>0</v>
          </cell>
        </row>
      </sheetData>
      <sheetData sheetId="16">
        <row r="18">
          <cell r="G18">
            <v>0</v>
          </cell>
          <cell r="O18">
            <v>0</v>
          </cell>
          <cell r="W18">
            <v>0</v>
          </cell>
          <cell r="AE18">
            <v>0</v>
          </cell>
        </row>
        <row r="39">
          <cell r="G39">
            <v>0</v>
          </cell>
          <cell r="O39">
            <v>0</v>
          </cell>
          <cell r="W39">
            <v>0</v>
          </cell>
          <cell r="AE3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manche 9H30"/>
      <sheetName val="1-1"/>
      <sheetName val="2-1"/>
      <sheetName val="3-1"/>
      <sheetName val="4-1"/>
      <sheetName val="5-1"/>
      <sheetName val="6-1"/>
      <sheetName val="6-2"/>
      <sheetName val="7-1"/>
      <sheetName val="7-2"/>
      <sheetName val="8-1"/>
      <sheetName val="8-2"/>
      <sheetName val="9-1"/>
      <sheetName val="9-2"/>
      <sheetName val="10-1"/>
      <sheetName val="11-1"/>
      <sheetName val="12-1"/>
    </sheetNames>
    <sheetDataSet>
      <sheetData sheetId="0">
        <row r="8">
          <cell r="E8" t="str">
            <v>HOTTEKIET</v>
          </cell>
          <cell r="H8" t="str">
            <v>Laurent</v>
          </cell>
          <cell r="M8" t="str">
            <v>CIE D'ARC CHAMPS SUR MARNE</v>
          </cell>
          <cell r="O8" t="str">
            <v>H</v>
          </cell>
          <cell r="P8">
            <v>1</v>
          </cell>
          <cell r="Q8">
            <v>13</v>
          </cell>
        </row>
        <row r="9">
          <cell r="E9" t="str">
            <v>COUPE</v>
          </cell>
          <cell r="H9" t="str">
            <v>Quentin</v>
          </cell>
          <cell r="M9" t="str">
            <v>TIR A L'ARC NANGISSIEN</v>
          </cell>
          <cell r="O9" t="str">
            <v>H</v>
          </cell>
        </row>
        <row r="11">
          <cell r="E11" t="str">
            <v>DUGARDIN</v>
          </cell>
          <cell r="H11" t="str">
            <v>Eric</v>
          </cell>
          <cell r="M11" t="str">
            <v>LES RENARDS DE BORNEL</v>
          </cell>
          <cell r="O11" t="str">
            <v>H</v>
          </cell>
        </row>
        <row r="12">
          <cell r="E12" t="str">
            <v>RAMSEY</v>
          </cell>
          <cell r="H12" t="str">
            <v>Patrick</v>
          </cell>
          <cell r="M12" t="str">
            <v>CIE D'ARC DE MONTMAGNY</v>
          </cell>
          <cell r="O12" t="str">
            <v>H</v>
          </cell>
          <cell r="P12">
            <v>1</v>
          </cell>
          <cell r="Q12">
            <v>13</v>
          </cell>
        </row>
        <row r="13">
          <cell r="E13" t="str">
            <v>ROBERT</v>
          </cell>
          <cell r="H13" t="str">
            <v>Olivier</v>
          </cell>
          <cell r="M13" t="str">
            <v>CSL ROSNY SOUS BOIS</v>
          </cell>
          <cell r="O13" t="str">
            <v>H</v>
          </cell>
        </row>
        <row r="14">
          <cell r="E14" t="str">
            <v>BARTH</v>
          </cell>
          <cell r="H14" t="str">
            <v>Franz</v>
          </cell>
          <cell r="M14" t="str">
            <v>CIE D'ARC CHAMPS SUR MARNE</v>
          </cell>
          <cell r="O14" t="str">
            <v>H</v>
          </cell>
          <cell r="P14">
            <v>1</v>
          </cell>
          <cell r="Q14">
            <v>13</v>
          </cell>
        </row>
        <row r="15">
          <cell r="E15" t="str">
            <v>SCHIDLOWER</v>
          </cell>
          <cell r="H15" t="str">
            <v>Florence</v>
          </cell>
          <cell r="M15" t="str">
            <v>TIR A L'ARC NANGISSIEN</v>
          </cell>
          <cell r="O15" t="str">
            <v>D</v>
          </cell>
        </row>
        <row r="16">
          <cell r="P16">
            <v>1</v>
          </cell>
          <cell r="Q16">
            <v>13</v>
          </cell>
        </row>
        <row r="17">
          <cell r="E17" t="str">
            <v>MORIN</v>
          </cell>
          <cell r="H17" t="str">
            <v>Daniel</v>
          </cell>
          <cell r="M17" t="str">
            <v>CIE D'ARC DE HUREPOIX</v>
          </cell>
          <cell r="O17" t="str">
            <v>H</v>
          </cell>
          <cell r="P17">
            <v>1</v>
          </cell>
          <cell r="Q17">
            <v>13</v>
          </cell>
        </row>
        <row r="18">
          <cell r="E18" t="str">
            <v>VOISIN</v>
          </cell>
          <cell r="H18" t="str">
            <v>Michelle</v>
          </cell>
          <cell r="M18" t="str">
            <v>CIE D'ARC DE MONTMAGNY</v>
          </cell>
          <cell r="O18" t="str">
            <v>D</v>
          </cell>
          <cell r="P18">
            <v>1</v>
          </cell>
          <cell r="Q18">
            <v>13</v>
          </cell>
        </row>
        <row r="19">
          <cell r="E19" t="str">
            <v>GEEVERS</v>
          </cell>
          <cell r="H19" t="str">
            <v>Sylvie-Caroline</v>
          </cell>
          <cell r="M19" t="str">
            <v>CIE D'ARC DE CONFLANS STE HONORINE</v>
          </cell>
          <cell r="O19" t="str">
            <v>D</v>
          </cell>
          <cell r="P19">
            <v>1</v>
          </cell>
          <cell r="Q19">
            <v>0</v>
          </cell>
        </row>
        <row r="20">
          <cell r="P20">
            <v>1</v>
          </cell>
          <cell r="Q20">
            <v>13</v>
          </cell>
        </row>
        <row r="21">
          <cell r="E21" t="str">
            <v>HEBERT</v>
          </cell>
          <cell r="H21" t="str">
            <v>Kévin</v>
          </cell>
          <cell r="M21" t="str">
            <v>CIE D'ARC CHAMPS SUR MARNE</v>
          </cell>
          <cell r="O21" t="str">
            <v>H</v>
          </cell>
          <cell r="P21">
            <v>1</v>
          </cell>
          <cell r="Q21">
            <v>13</v>
          </cell>
        </row>
        <row r="22">
          <cell r="E22" t="str">
            <v>NC DAVID (DIVERS)</v>
          </cell>
          <cell r="H22" t="str">
            <v>Jany</v>
          </cell>
          <cell r="M22" t="str">
            <v>CIE D'ARC DE HUREPOIX</v>
          </cell>
          <cell r="O22" t="str">
            <v>H</v>
          </cell>
          <cell r="P22">
            <v>1</v>
          </cell>
          <cell r="Q22">
            <v>13</v>
          </cell>
        </row>
        <row r="23">
          <cell r="E23" t="str">
            <v>SEMBEL</v>
          </cell>
          <cell r="H23" t="str">
            <v>Denis</v>
          </cell>
          <cell r="M23" t="str">
            <v>CIE D'ARC DE CONFLANS STE HONORINE</v>
          </cell>
          <cell r="O23" t="str">
            <v>H</v>
          </cell>
          <cell r="P23">
            <v>1</v>
          </cell>
          <cell r="Q23">
            <v>0</v>
          </cell>
        </row>
        <row r="24">
          <cell r="E24" t="str">
            <v>VIOLO</v>
          </cell>
          <cell r="H24" t="str">
            <v>Charles</v>
          </cell>
          <cell r="M24" t="str">
            <v>CIE D'ARC DE CONFLANS STE HONORINE</v>
          </cell>
          <cell r="O24" t="str">
            <v>H</v>
          </cell>
          <cell r="P24">
            <v>1</v>
          </cell>
          <cell r="Q24">
            <v>0</v>
          </cell>
        </row>
        <row r="25">
          <cell r="E25" t="str">
            <v>DUCREUX</v>
          </cell>
          <cell r="H25" t="str">
            <v>Jean Claude</v>
          </cell>
          <cell r="M25" t="str">
            <v>CIE D'ARC DE MONTMAGNY</v>
          </cell>
          <cell r="O25" t="str">
            <v>H</v>
          </cell>
          <cell r="P25">
            <v>1</v>
          </cell>
          <cell r="Q25">
            <v>13</v>
          </cell>
        </row>
        <row r="26">
          <cell r="E26" t="str">
            <v>DUBOIS</v>
          </cell>
          <cell r="H26" t="str">
            <v>Laure</v>
          </cell>
          <cell r="M26" t="str">
            <v>CIE VILLECRESNES</v>
          </cell>
          <cell r="O26" t="str">
            <v>D</v>
          </cell>
          <cell r="P26">
            <v>1</v>
          </cell>
          <cell r="Q26">
            <v>13</v>
          </cell>
        </row>
        <row r="27">
          <cell r="E27" t="str">
            <v>LEGRAIN</v>
          </cell>
          <cell r="H27" t="str">
            <v>Annabel</v>
          </cell>
          <cell r="M27" t="str">
            <v>TIR A L'ARC NANGISSIEN</v>
          </cell>
          <cell r="O27" t="str">
            <v>D</v>
          </cell>
        </row>
        <row r="28">
          <cell r="E28" t="str">
            <v>LAIGNEL</v>
          </cell>
          <cell r="H28" t="str">
            <v>Michel</v>
          </cell>
          <cell r="M28" t="str">
            <v>CIE D'ARC DE CONFLANS STE HONORINE</v>
          </cell>
          <cell r="O28" t="str">
            <v>H</v>
          </cell>
          <cell r="P28">
            <v>1</v>
          </cell>
          <cell r="Q28">
            <v>0</v>
          </cell>
        </row>
        <row r="29">
          <cell r="E29" t="str">
            <v>BLONDEAU</v>
          </cell>
          <cell r="H29" t="str">
            <v>Christophe</v>
          </cell>
          <cell r="M29" t="str">
            <v>TIR A L'ARC NANGISSIEN</v>
          </cell>
          <cell r="O29" t="str">
            <v>H</v>
          </cell>
        </row>
        <row r="30">
          <cell r="E30" t="str">
            <v>COURIVAUD</v>
          </cell>
          <cell r="H30" t="str">
            <v>Patrice</v>
          </cell>
          <cell r="M30" t="str">
            <v>CIE D'ARC CHAMPS SUR MARNE</v>
          </cell>
          <cell r="O30" t="str">
            <v>H</v>
          </cell>
          <cell r="P30">
            <v>1</v>
          </cell>
          <cell r="Q30">
            <v>13</v>
          </cell>
        </row>
        <row r="31">
          <cell r="E31" t="str">
            <v>NC LOUPE (DIVERS)</v>
          </cell>
          <cell r="H31" t="str">
            <v>Erika</v>
          </cell>
          <cell r="M31" t="str">
            <v>CIE D'ARC DE MONTMAGNY</v>
          </cell>
          <cell r="O31" t="str">
            <v>D</v>
          </cell>
          <cell r="P31">
            <v>1</v>
          </cell>
          <cell r="Q31">
            <v>13</v>
          </cell>
        </row>
        <row r="32">
          <cell r="E32" t="str">
            <v>STANCHINA</v>
          </cell>
          <cell r="H32" t="str">
            <v>Romain</v>
          </cell>
          <cell r="M32" t="str">
            <v>CIE D'ARC DE MONTMAGNY</v>
          </cell>
          <cell r="O32" t="str">
            <v>H</v>
          </cell>
          <cell r="P32">
            <v>1</v>
          </cell>
          <cell r="Q32">
            <v>13</v>
          </cell>
        </row>
        <row r="33">
          <cell r="E33" t="str">
            <v>FAUVEL</v>
          </cell>
          <cell r="H33" t="str">
            <v>Colin</v>
          </cell>
          <cell r="M33" t="str">
            <v>CIE D'ARC CHAMPS SUR MARNE</v>
          </cell>
          <cell r="O33" t="str">
            <v>H</v>
          </cell>
          <cell r="P33">
            <v>1</v>
          </cell>
          <cell r="Q33">
            <v>13</v>
          </cell>
        </row>
        <row r="34">
          <cell r="E34" t="str">
            <v>NC CHABIN (DIVERS)</v>
          </cell>
          <cell r="H34" t="str">
            <v>Didier</v>
          </cell>
          <cell r="M34" t="str">
            <v>CIE D'ARC DE CONFLANS STE HONORINE</v>
          </cell>
          <cell r="O34" t="str">
            <v>H</v>
          </cell>
          <cell r="P34">
            <v>1</v>
          </cell>
          <cell r="Q34">
            <v>0</v>
          </cell>
        </row>
        <row r="35">
          <cell r="E35" t="str">
            <v>LOMBARD</v>
          </cell>
          <cell r="H35" t="str">
            <v>Alexandre</v>
          </cell>
          <cell r="M35" t="str">
            <v>TIR A L'ARC NANGISSIEN</v>
          </cell>
          <cell r="O35" t="str">
            <v>H</v>
          </cell>
        </row>
        <row r="36">
          <cell r="E36" t="str">
            <v>LOMBARD</v>
          </cell>
          <cell r="H36" t="str">
            <v>Maxime</v>
          </cell>
          <cell r="M36" t="str">
            <v>TIR A L'ARC NANGISSIEN</v>
          </cell>
          <cell r="O36" t="str">
            <v>H</v>
          </cell>
        </row>
        <row r="37">
          <cell r="E37" t="str">
            <v>NC HUGUET (DIVERS)</v>
          </cell>
          <cell r="H37" t="str">
            <v>Béatrice</v>
          </cell>
          <cell r="M37" t="str">
            <v>CIE D'ARC DE CONFLANS STE HONORINE</v>
          </cell>
          <cell r="O37" t="str">
            <v>D</v>
          </cell>
          <cell r="P37">
            <v>1</v>
          </cell>
          <cell r="Q37">
            <v>0</v>
          </cell>
        </row>
        <row r="39">
          <cell r="E39" t="str">
            <v>MARTIN</v>
          </cell>
          <cell r="H39" t="str">
            <v>Gilles</v>
          </cell>
          <cell r="M39" t="str">
            <v>CIE D'ARC CHAMPS SUR MARNE</v>
          </cell>
          <cell r="O39" t="str">
            <v>H</v>
          </cell>
          <cell r="P39">
            <v>1</v>
          </cell>
          <cell r="Q39">
            <v>13</v>
          </cell>
        </row>
        <row r="40">
          <cell r="E40" t="str">
            <v>NC DELACOURT (DIVERS)</v>
          </cell>
          <cell r="H40" t="str">
            <v>Wilfrid</v>
          </cell>
          <cell r="M40" t="str">
            <v>CIE D'ARC DE CONFLANS STE HONORINE</v>
          </cell>
          <cell r="O40" t="str">
            <v>H</v>
          </cell>
        </row>
        <row r="41">
          <cell r="E41" t="str">
            <v>MARTIN NIETO</v>
          </cell>
          <cell r="H41" t="str">
            <v>Cristian</v>
          </cell>
          <cell r="M41" t="str">
            <v>CIE DE BOIS D'ARCY</v>
          </cell>
          <cell r="O41" t="str">
            <v>H</v>
          </cell>
          <cell r="P41">
            <v>1</v>
          </cell>
          <cell r="Q41">
            <v>13</v>
          </cell>
        </row>
        <row r="42">
          <cell r="E42" t="str">
            <v>EPIVENT</v>
          </cell>
          <cell r="H42" t="str">
            <v>Yves</v>
          </cell>
          <cell r="M42" t="str">
            <v>CIE D'ARC DE VILLEMOMBLE</v>
          </cell>
          <cell r="O42" t="str">
            <v>H</v>
          </cell>
        </row>
        <row r="43">
          <cell r="E43" t="str">
            <v>MERVEILLE</v>
          </cell>
          <cell r="H43" t="str">
            <v>Alain</v>
          </cell>
          <cell r="M43" t="str">
            <v>LES ARCHERS DU PHENIX</v>
          </cell>
          <cell r="O43" t="str">
            <v>H</v>
          </cell>
        </row>
        <row r="44">
          <cell r="E44" t="str">
            <v>VAN HOUTTE</v>
          </cell>
          <cell r="H44" t="str">
            <v>Christophe</v>
          </cell>
          <cell r="M44" t="str">
            <v>LES CARQUOIS DE CREGY</v>
          </cell>
          <cell r="O44" t="str">
            <v>H</v>
          </cell>
        </row>
        <row r="47">
          <cell r="E47" t="str">
            <v>EVRAERT</v>
          </cell>
          <cell r="H47" t="str">
            <v>Sandrine</v>
          </cell>
          <cell r="M47" t="str">
            <v>LES CARQUOIS DE CREGY</v>
          </cell>
          <cell r="O47" t="str">
            <v>D</v>
          </cell>
        </row>
      </sheetData>
      <sheetData sheetId="1">
        <row r="18">
          <cell r="G18">
            <v>0</v>
          </cell>
          <cell r="O18">
            <v>0</v>
          </cell>
          <cell r="W18">
            <v>0</v>
          </cell>
          <cell r="AE18">
            <v>0</v>
          </cell>
        </row>
        <row r="39">
          <cell r="G39">
            <v>0</v>
          </cell>
          <cell r="O39">
            <v>0</v>
          </cell>
          <cell r="W39">
            <v>0</v>
          </cell>
          <cell r="AE39">
            <v>0</v>
          </cell>
        </row>
      </sheetData>
      <sheetData sheetId="2">
        <row r="18">
          <cell r="G18">
            <v>37</v>
          </cell>
          <cell r="O18">
            <v>9</v>
          </cell>
          <cell r="W18">
            <v>0</v>
          </cell>
          <cell r="AE18">
            <v>35</v>
          </cell>
        </row>
        <row r="39">
          <cell r="G39">
            <v>28</v>
          </cell>
          <cell r="O39">
            <v>18</v>
          </cell>
          <cell r="W39">
            <v>0</v>
          </cell>
          <cell r="AE39">
            <v>32</v>
          </cell>
        </row>
      </sheetData>
      <sheetData sheetId="3">
        <row r="18">
          <cell r="G18">
            <v>10</v>
          </cell>
          <cell r="O18">
            <v>37</v>
          </cell>
          <cell r="W18">
            <v>30</v>
          </cell>
          <cell r="AE18">
            <v>27</v>
          </cell>
        </row>
        <row r="39">
          <cell r="G39">
            <v>13</v>
          </cell>
          <cell r="O39">
            <v>28</v>
          </cell>
          <cell r="W39">
            <v>26</v>
          </cell>
          <cell r="AE39">
            <v>10</v>
          </cell>
        </row>
      </sheetData>
      <sheetData sheetId="4">
        <row r="18">
          <cell r="G18">
            <v>0</v>
          </cell>
          <cell r="O18">
            <v>38</v>
          </cell>
          <cell r="W18">
            <v>5</v>
          </cell>
          <cell r="AE18">
            <v>15</v>
          </cell>
        </row>
        <row r="39">
          <cell r="G39">
            <v>0</v>
          </cell>
          <cell r="O39">
            <v>34</v>
          </cell>
          <cell r="W39">
            <v>8</v>
          </cell>
          <cell r="AE39">
            <v>13</v>
          </cell>
        </row>
      </sheetData>
      <sheetData sheetId="5">
        <row r="18">
          <cell r="G18">
            <v>0</v>
          </cell>
          <cell r="O18">
            <v>14</v>
          </cell>
          <cell r="W18">
            <v>10</v>
          </cell>
          <cell r="AE18">
            <v>11</v>
          </cell>
        </row>
        <row r="39">
          <cell r="G39">
            <v>0</v>
          </cell>
          <cell r="O39">
            <v>17</v>
          </cell>
          <cell r="W39">
            <v>8</v>
          </cell>
          <cell r="AE39">
            <v>23</v>
          </cell>
        </row>
      </sheetData>
      <sheetData sheetId="6">
        <row r="18">
          <cell r="G18">
            <v>20</v>
          </cell>
          <cell r="O18">
            <v>5</v>
          </cell>
          <cell r="W18">
            <v>11</v>
          </cell>
          <cell r="AE18">
            <v>14</v>
          </cell>
        </row>
        <row r="39">
          <cell r="G39">
            <v>9</v>
          </cell>
          <cell r="O39">
            <v>6</v>
          </cell>
          <cell r="W39">
            <v>5</v>
          </cell>
          <cell r="AE39">
            <v>13</v>
          </cell>
        </row>
      </sheetData>
      <sheetData sheetId="7" refreshError="1"/>
      <sheetData sheetId="8">
        <row r="18">
          <cell r="G18">
            <v>15</v>
          </cell>
          <cell r="O18">
            <v>26</v>
          </cell>
          <cell r="W18">
            <v>14</v>
          </cell>
          <cell r="AE18">
            <v>14</v>
          </cell>
        </row>
        <row r="39">
          <cell r="G39">
            <v>9</v>
          </cell>
          <cell r="O39">
            <v>31</v>
          </cell>
          <cell r="W39">
            <v>20</v>
          </cell>
          <cell r="AE39">
            <v>10</v>
          </cell>
        </row>
      </sheetData>
      <sheetData sheetId="9" refreshError="1"/>
      <sheetData sheetId="10">
        <row r="18">
          <cell r="G18">
            <v>10</v>
          </cell>
          <cell r="O18">
            <v>2</v>
          </cell>
          <cell r="W18">
            <v>6</v>
          </cell>
          <cell r="AE18">
            <v>20</v>
          </cell>
        </row>
        <row r="39">
          <cell r="G39">
            <v>21</v>
          </cell>
          <cell r="O39">
            <v>11</v>
          </cell>
          <cell r="W39">
            <v>16</v>
          </cell>
          <cell r="AE39">
            <v>8</v>
          </cell>
        </row>
      </sheetData>
      <sheetData sheetId="11" refreshError="1"/>
      <sheetData sheetId="12">
        <row r="18">
          <cell r="G18">
            <v>25</v>
          </cell>
          <cell r="O18">
            <v>6</v>
          </cell>
          <cell r="W18">
            <v>0</v>
          </cell>
          <cell r="AE18">
            <v>3</v>
          </cell>
        </row>
        <row r="39">
          <cell r="G39">
            <v>27</v>
          </cell>
          <cell r="O39">
            <v>19</v>
          </cell>
          <cell r="W39">
            <v>0</v>
          </cell>
          <cell r="AE39">
            <v>5</v>
          </cell>
        </row>
      </sheetData>
      <sheetData sheetId="13" refreshError="1"/>
      <sheetData sheetId="14">
        <row r="18">
          <cell r="G18">
            <v>21</v>
          </cell>
          <cell r="O18">
            <v>16</v>
          </cell>
          <cell r="W18">
            <v>12</v>
          </cell>
          <cell r="AE18">
            <v>26</v>
          </cell>
        </row>
        <row r="39">
          <cell r="G39">
            <v>28</v>
          </cell>
          <cell r="O39">
            <v>19</v>
          </cell>
          <cell r="W39">
            <v>11</v>
          </cell>
          <cell r="AE39">
            <v>34</v>
          </cell>
        </row>
      </sheetData>
      <sheetData sheetId="15">
        <row r="18">
          <cell r="G18">
            <v>28</v>
          </cell>
          <cell r="O18">
            <v>0</v>
          </cell>
          <cell r="W18">
            <v>0</v>
          </cell>
          <cell r="AE18">
            <v>11</v>
          </cell>
        </row>
        <row r="39">
          <cell r="G39">
            <v>23</v>
          </cell>
          <cell r="O39">
            <v>0</v>
          </cell>
          <cell r="W39">
            <v>0</v>
          </cell>
          <cell r="AE39">
            <v>13</v>
          </cell>
        </row>
      </sheetData>
      <sheetData sheetId="16">
        <row r="18">
          <cell r="G18">
            <v>0</v>
          </cell>
          <cell r="O18">
            <v>0</v>
          </cell>
          <cell r="W18">
            <v>0</v>
          </cell>
          <cell r="AE18">
            <v>0</v>
          </cell>
        </row>
        <row r="39">
          <cell r="G39">
            <v>0</v>
          </cell>
          <cell r="O39">
            <v>0</v>
          </cell>
          <cell r="W39">
            <v>0</v>
          </cell>
          <cell r="AE39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manche 12H00"/>
      <sheetName val="1-1"/>
      <sheetName val="2-1"/>
      <sheetName val="3-1"/>
      <sheetName val="4-1"/>
      <sheetName val="5-1"/>
      <sheetName val="6-1"/>
      <sheetName val="6-2"/>
      <sheetName val="7-1"/>
      <sheetName val="7-2"/>
      <sheetName val="8-1"/>
      <sheetName val="8-2"/>
      <sheetName val="9-1"/>
      <sheetName val="9-2"/>
      <sheetName val="10-1"/>
      <sheetName val="11-1"/>
      <sheetName val="12-1"/>
    </sheetNames>
    <sheetDataSet>
      <sheetData sheetId="0">
        <row r="4">
          <cell r="Q4">
            <v>0</v>
          </cell>
        </row>
        <row r="5">
          <cell r="Q5">
            <v>0</v>
          </cell>
        </row>
        <row r="6">
          <cell r="Q6">
            <v>0</v>
          </cell>
        </row>
        <row r="7">
          <cell r="Q7">
            <v>0</v>
          </cell>
        </row>
        <row r="8">
          <cell r="Q8">
            <v>0</v>
          </cell>
        </row>
        <row r="9">
          <cell r="Q9">
            <v>0</v>
          </cell>
        </row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  <row r="13">
          <cell r="Q13">
            <v>0</v>
          </cell>
        </row>
        <row r="14">
          <cell r="Q14">
            <v>0</v>
          </cell>
        </row>
        <row r="15">
          <cell r="Q15">
            <v>0</v>
          </cell>
        </row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E20" t="str">
            <v>ETIEVANT</v>
          </cell>
          <cell r="H20" t="str">
            <v>Dominique</v>
          </cell>
          <cell r="M20" t="str">
            <v>CIE D'ARC DE TORCY</v>
          </cell>
          <cell r="O20" t="str">
            <v>H</v>
          </cell>
          <cell r="P20">
            <v>1</v>
          </cell>
          <cell r="Q20">
            <v>13</v>
          </cell>
        </row>
        <row r="21">
          <cell r="E21" t="str">
            <v>MARTY</v>
          </cell>
          <cell r="H21" t="str">
            <v>Cédric</v>
          </cell>
          <cell r="M21" t="str">
            <v>LES DRAGONNIERS</v>
          </cell>
          <cell r="O21" t="str">
            <v>H</v>
          </cell>
          <cell r="P21">
            <v>1</v>
          </cell>
          <cell r="Q21">
            <v>13</v>
          </cell>
        </row>
        <row r="22">
          <cell r="E22" t="str">
            <v>LOMBARD</v>
          </cell>
          <cell r="H22" t="str">
            <v>Alexandre</v>
          </cell>
          <cell r="M22" t="str">
            <v>TIR A L'ARC NANGISSIEN</v>
          </cell>
          <cell r="O22" t="str">
            <v>H</v>
          </cell>
          <cell r="Q22">
            <v>0</v>
          </cell>
        </row>
        <row r="23">
          <cell r="E23" t="str">
            <v>MERVEILLE</v>
          </cell>
          <cell r="H23" t="str">
            <v>Alain</v>
          </cell>
          <cell r="M23" t="str">
            <v>LES ARCHERS DU PHENIX</v>
          </cell>
          <cell r="O23" t="str">
            <v>H</v>
          </cell>
          <cell r="Q23">
            <v>0</v>
          </cell>
        </row>
        <row r="24">
          <cell r="E24" t="str">
            <v>GUINOT</v>
          </cell>
          <cell r="H24" t="str">
            <v>Sébastien</v>
          </cell>
          <cell r="M24" t="str">
            <v>LES DRAGONNIERS</v>
          </cell>
          <cell r="O24" t="str">
            <v>H</v>
          </cell>
          <cell r="P24">
            <v>1</v>
          </cell>
          <cell r="Q24">
            <v>13</v>
          </cell>
        </row>
        <row r="25">
          <cell r="E25" t="str">
            <v>SCHIDLOWER</v>
          </cell>
          <cell r="H25" t="str">
            <v>Florence</v>
          </cell>
          <cell r="M25" t="str">
            <v>TIR A L'ARC NANGISSIEN</v>
          </cell>
          <cell r="O25" t="str">
            <v>D</v>
          </cell>
          <cell r="Q25">
            <v>0</v>
          </cell>
        </row>
        <row r="26">
          <cell r="E26" t="str">
            <v>LEGRAIN</v>
          </cell>
          <cell r="H26" t="str">
            <v>Annabel</v>
          </cell>
          <cell r="M26" t="str">
            <v>TIR A L'ARC NANGISSIEN</v>
          </cell>
          <cell r="O26" t="str">
            <v>D</v>
          </cell>
          <cell r="Q26">
            <v>0</v>
          </cell>
        </row>
        <row r="27">
          <cell r="E27" t="str">
            <v>EPIVENT</v>
          </cell>
          <cell r="H27" t="str">
            <v>Yves</v>
          </cell>
          <cell r="M27" t="str">
            <v>CIE D'ARC DE VILLEMOMBLE</v>
          </cell>
          <cell r="O27" t="str">
            <v>H</v>
          </cell>
          <cell r="Q27">
            <v>0</v>
          </cell>
        </row>
        <row r="28">
          <cell r="E28" t="str">
            <v>LOMBARD</v>
          </cell>
          <cell r="H28" t="str">
            <v>Maxime</v>
          </cell>
          <cell r="M28" t="str">
            <v>TIR A L'ARC NANGISSIEN</v>
          </cell>
          <cell r="O28" t="str">
            <v>H</v>
          </cell>
          <cell r="Q28">
            <v>0</v>
          </cell>
        </row>
        <row r="29">
          <cell r="E29" t="str">
            <v>ETIEVANT</v>
          </cell>
          <cell r="H29" t="str">
            <v>Sylvie</v>
          </cell>
          <cell r="M29" t="str">
            <v>CIE D'ARC DE TORCY</v>
          </cell>
          <cell r="O29" t="str">
            <v>D</v>
          </cell>
          <cell r="P29">
            <v>1</v>
          </cell>
          <cell r="Q29">
            <v>13</v>
          </cell>
        </row>
        <row r="30">
          <cell r="E30" t="str">
            <v>BLONDEAU</v>
          </cell>
          <cell r="H30" t="str">
            <v>Christophe</v>
          </cell>
          <cell r="M30" t="str">
            <v>TIR A L'ARC NANGISSIEN</v>
          </cell>
          <cell r="O30" t="str">
            <v>H</v>
          </cell>
          <cell r="Q30">
            <v>0</v>
          </cell>
        </row>
        <row r="31">
          <cell r="E31" t="str">
            <v>SUSINI</v>
          </cell>
          <cell r="H31" t="str">
            <v>Fabienne</v>
          </cell>
          <cell r="M31" t="str">
            <v>LES DRAGONNIERS</v>
          </cell>
          <cell r="O31" t="str">
            <v>D</v>
          </cell>
          <cell r="P31">
            <v>1</v>
          </cell>
          <cell r="Q31">
            <v>13</v>
          </cell>
        </row>
        <row r="32">
          <cell r="E32" t="str">
            <v>PODENCE</v>
          </cell>
          <cell r="H32" t="str">
            <v>Antonio</v>
          </cell>
          <cell r="M32" t="str">
            <v>LES DRAGONNIERS</v>
          </cell>
          <cell r="O32" t="str">
            <v>H</v>
          </cell>
          <cell r="P32">
            <v>1</v>
          </cell>
          <cell r="Q32">
            <v>13</v>
          </cell>
        </row>
        <row r="33">
          <cell r="E33" t="str">
            <v>COUPE</v>
          </cell>
          <cell r="H33" t="str">
            <v>Quentin</v>
          </cell>
          <cell r="M33" t="str">
            <v>TIR A L'ARC NANGISSIEN</v>
          </cell>
          <cell r="O33" t="str">
            <v>H</v>
          </cell>
          <cell r="Q33">
            <v>0</v>
          </cell>
        </row>
        <row r="34">
          <cell r="E34" t="str">
            <v>FORTUNY</v>
          </cell>
          <cell r="H34" t="str">
            <v>Sophie</v>
          </cell>
          <cell r="M34" t="str">
            <v>LES DRAGONNIERS</v>
          </cell>
          <cell r="O34" t="str">
            <v>D</v>
          </cell>
          <cell r="P34">
            <v>1</v>
          </cell>
          <cell r="Q34">
            <v>13</v>
          </cell>
        </row>
        <row r="35">
          <cell r="Q35">
            <v>0</v>
          </cell>
        </row>
        <row r="36">
          <cell r="Q36">
            <v>0</v>
          </cell>
        </row>
        <row r="37">
          <cell r="Q37">
            <v>0</v>
          </cell>
        </row>
        <row r="38">
          <cell r="Q38">
            <v>0</v>
          </cell>
        </row>
        <row r="39">
          <cell r="Q39">
            <v>0</v>
          </cell>
        </row>
        <row r="40">
          <cell r="Q40">
            <v>0</v>
          </cell>
        </row>
        <row r="41">
          <cell r="Q41">
            <v>0</v>
          </cell>
        </row>
        <row r="42">
          <cell r="Q42">
            <v>0</v>
          </cell>
        </row>
        <row r="43">
          <cell r="Q43">
            <v>0</v>
          </cell>
        </row>
        <row r="44">
          <cell r="Q44">
            <v>0</v>
          </cell>
        </row>
        <row r="45">
          <cell r="Q45">
            <v>0</v>
          </cell>
        </row>
        <row r="46">
          <cell r="Q46">
            <v>0</v>
          </cell>
        </row>
        <row r="47">
          <cell r="Q47">
            <v>0</v>
          </cell>
        </row>
        <row r="48">
          <cell r="Q48">
            <v>0</v>
          </cell>
        </row>
        <row r="49">
          <cell r="Q49">
            <v>0</v>
          </cell>
        </row>
        <row r="50">
          <cell r="Q50">
            <v>0</v>
          </cell>
        </row>
      </sheetData>
      <sheetData sheetId="1">
        <row r="18">
          <cell r="G18">
            <v>0</v>
          </cell>
          <cell r="O18">
            <v>0</v>
          </cell>
          <cell r="W18">
            <v>0</v>
          </cell>
          <cell r="AE18">
            <v>0</v>
          </cell>
        </row>
        <row r="39">
          <cell r="G39">
            <v>0</v>
          </cell>
          <cell r="O39">
            <v>0</v>
          </cell>
          <cell r="W39">
            <v>0</v>
          </cell>
          <cell r="AE39">
            <v>0</v>
          </cell>
        </row>
      </sheetData>
      <sheetData sheetId="2">
        <row r="18">
          <cell r="G18">
            <v>0</v>
          </cell>
          <cell r="O18">
            <v>0</v>
          </cell>
          <cell r="W18">
            <v>0</v>
          </cell>
          <cell r="AE18">
            <v>0</v>
          </cell>
        </row>
        <row r="39">
          <cell r="G39">
            <v>0</v>
          </cell>
          <cell r="O39">
            <v>0</v>
          </cell>
          <cell r="W39">
            <v>0</v>
          </cell>
          <cell r="AE39">
            <v>0</v>
          </cell>
        </row>
      </sheetData>
      <sheetData sheetId="3">
        <row r="18">
          <cell r="G18">
            <v>0</v>
          </cell>
          <cell r="O18">
            <v>0</v>
          </cell>
          <cell r="W18">
            <v>0</v>
          </cell>
          <cell r="AE18">
            <v>0</v>
          </cell>
        </row>
        <row r="39">
          <cell r="G39">
            <v>0</v>
          </cell>
          <cell r="O39">
            <v>0</v>
          </cell>
          <cell r="W39">
            <v>0</v>
          </cell>
          <cell r="AE39">
            <v>0</v>
          </cell>
        </row>
      </sheetData>
      <sheetData sheetId="4">
        <row r="18">
          <cell r="G18">
            <v>0</v>
          </cell>
          <cell r="O18">
            <v>0</v>
          </cell>
          <cell r="W18">
            <v>0</v>
          </cell>
          <cell r="AE18">
            <v>0</v>
          </cell>
        </row>
        <row r="39">
          <cell r="G39">
            <v>0</v>
          </cell>
          <cell r="O39">
            <v>0</v>
          </cell>
          <cell r="W39">
            <v>0</v>
          </cell>
          <cell r="AE39">
            <v>0</v>
          </cell>
        </row>
      </sheetData>
      <sheetData sheetId="5">
        <row r="18">
          <cell r="G18">
            <v>25</v>
          </cell>
          <cell r="O18">
            <v>4</v>
          </cell>
          <cell r="W18">
            <v>5</v>
          </cell>
          <cell r="AE18">
            <v>31</v>
          </cell>
        </row>
        <row r="39">
          <cell r="G39">
            <v>14</v>
          </cell>
          <cell r="O39">
            <v>16</v>
          </cell>
          <cell r="W39">
            <v>13</v>
          </cell>
          <cell r="AE39">
            <v>35</v>
          </cell>
        </row>
      </sheetData>
      <sheetData sheetId="6">
        <row r="18">
          <cell r="G18">
            <v>3</v>
          </cell>
          <cell r="O18">
            <v>14</v>
          </cell>
          <cell r="W18">
            <v>13</v>
          </cell>
          <cell r="AE18">
            <v>7</v>
          </cell>
        </row>
        <row r="39">
          <cell r="G39">
            <v>10</v>
          </cell>
          <cell r="O39">
            <v>20</v>
          </cell>
          <cell r="W39">
            <v>13</v>
          </cell>
          <cell r="AE39">
            <v>12</v>
          </cell>
        </row>
      </sheetData>
      <sheetData sheetId="7" refreshError="1"/>
      <sheetData sheetId="8">
        <row r="18">
          <cell r="G18">
            <v>7</v>
          </cell>
          <cell r="O18">
            <v>23</v>
          </cell>
          <cell r="W18">
            <v>23</v>
          </cell>
          <cell r="AE18">
            <v>20</v>
          </cell>
        </row>
        <row r="39">
          <cell r="G39">
            <v>26</v>
          </cell>
          <cell r="O39">
            <v>18</v>
          </cell>
          <cell r="W39">
            <v>23</v>
          </cell>
          <cell r="AE39">
            <v>12</v>
          </cell>
        </row>
      </sheetData>
      <sheetData sheetId="9" refreshError="1"/>
      <sheetData sheetId="10">
        <row r="18">
          <cell r="G18">
            <v>19</v>
          </cell>
          <cell r="O18">
            <v>26</v>
          </cell>
          <cell r="W18">
            <v>3</v>
          </cell>
          <cell r="AE18">
            <v>0</v>
          </cell>
        </row>
        <row r="39">
          <cell r="G39">
            <v>14</v>
          </cell>
          <cell r="O39">
            <v>9</v>
          </cell>
          <cell r="W39">
            <v>3</v>
          </cell>
          <cell r="AE39">
            <v>0</v>
          </cell>
        </row>
      </sheetData>
      <sheetData sheetId="11" refreshError="1"/>
      <sheetData sheetId="12">
        <row r="18">
          <cell r="G18">
            <v>0</v>
          </cell>
          <cell r="O18">
            <v>0</v>
          </cell>
          <cell r="W18">
            <v>0</v>
          </cell>
          <cell r="AE18">
            <v>0</v>
          </cell>
        </row>
        <row r="39">
          <cell r="G39">
            <v>0</v>
          </cell>
          <cell r="O39">
            <v>0</v>
          </cell>
          <cell r="W39">
            <v>0</v>
          </cell>
          <cell r="AE39">
            <v>0</v>
          </cell>
        </row>
      </sheetData>
      <sheetData sheetId="13" refreshError="1"/>
      <sheetData sheetId="14">
        <row r="18">
          <cell r="G18">
            <v>0</v>
          </cell>
          <cell r="O18">
            <v>0</v>
          </cell>
          <cell r="W18">
            <v>0</v>
          </cell>
          <cell r="AE18">
            <v>0</v>
          </cell>
        </row>
        <row r="39">
          <cell r="G39">
            <v>0</v>
          </cell>
          <cell r="O39">
            <v>0</v>
          </cell>
          <cell r="W39">
            <v>0</v>
          </cell>
          <cell r="AE39">
            <v>0</v>
          </cell>
        </row>
      </sheetData>
      <sheetData sheetId="15">
        <row r="18">
          <cell r="G18">
            <v>0</v>
          </cell>
          <cell r="O18">
            <v>0</v>
          </cell>
          <cell r="W18">
            <v>0</v>
          </cell>
          <cell r="AE18">
            <v>0</v>
          </cell>
        </row>
        <row r="39">
          <cell r="G39">
            <v>0</v>
          </cell>
          <cell r="O39">
            <v>0</v>
          </cell>
          <cell r="W39">
            <v>0</v>
          </cell>
          <cell r="AE39">
            <v>0</v>
          </cell>
        </row>
      </sheetData>
      <sheetData sheetId="16">
        <row r="18">
          <cell r="G18">
            <v>0</v>
          </cell>
          <cell r="O18">
            <v>0</v>
          </cell>
          <cell r="W18">
            <v>0</v>
          </cell>
        </row>
        <row r="39">
          <cell r="G39">
            <v>0</v>
          </cell>
          <cell r="O39">
            <v>0</v>
          </cell>
          <cell r="W39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manche 14H30"/>
      <sheetName val="1-1"/>
      <sheetName val="2-1"/>
      <sheetName val="3-1"/>
      <sheetName val="4-1"/>
      <sheetName val="5-1"/>
      <sheetName val="6-1"/>
      <sheetName val="6-2"/>
      <sheetName val="7-1"/>
      <sheetName val="7-2"/>
      <sheetName val="8-1"/>
      <sheetName val="8-2"/>
      <sheetName val="9-1"/>
      <sheetName val="9-2"/>
      <sheetName val="10-1"/>
      <sheetName val="11-1"/>
      <sheetName val="12-1"/>
    </sheetNames>
    <sheetDataSet>
      <sheetData sheetId="0" refreshError="1"/>
      <sheetData sheetId="1">
        <row r="18">
          <cell r="G18">
            <v>0</v>
          </cell>
        </row>
      </sheetData>
      <sheetData sheetId="2">
        <row r="18">
          <cell r="G18">
            <v>0</v>
          </cell>
        </row>
      </sheetData>
      <sheetData sheetId="3">
        <row r="18">
          <cell r="G18">
            <v>0</v>
          </cell>
        </row>
      </sheetData>
      <sheetData sheetId="4">
        <row r="18">
          <cell r="G18">
            <v>0</v>
          </cell>
        </row>
      </sheetData>
      <sheetData sheetId="5">
        <row r="18">
          <cell r="G18">
            <v>0</v>
          </cell>
        </row>
      </sheetData>
      <sheetData sheetId="6">
        <row r="18">
          <cell r="G18">
            <v>0</v>
          </cell>
        </row>
      </sheetData>
      <sheetData sheetId="7"/>
      <sheetData sheetId="8">
        <row r="18">
          <cell r="G18">
            <v>0</v>
          </cell>
        </row>
      </sheetData>
      <sheetData sheetId="9"/>
      <sheetData sheetId="10">
        <row r="18">
          <cell r="G18">
            <v>0</v>
          </cell>
        </row>
      </sheetData>
      <sheetData sheetId="11"/>
      <sheetData sheetId="12">
        <row r="18">
          <cell r="G18">
            <v>0</v>
          </cell>
        </row>
      </sheetData>
      <sheetData sheetId="13"/>
      <sheetData sheetId="14">
        <row r="18">
          <cell r="G18">
            <v>0</v>
          </cell>
        </row>
      </sheetData>
      <sheetData sheetId="15">
        <row r="18">
          <cell r="G18">
            <v>0</v>
          </cell>
        </row>
      </sheetData>
      <sheetData sheetId="16">
        <row r="18">
          <cell r="G18">
            <v>0</v>
          </cell>
          <cell r="AE18">
            <v>0</v>
          </cell>
        </row>
        <row r="39">
          <cell r="AE39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manche 12H00"/>
      <sheetName val="1-1"/>
      <sheetName val="2-1"/>
      <sheetName val="3-1"/>
      <sheetName val="4-1"/>
      <sheetName val="5-1"/>
      <sheetName val="6-1"/>
      <sheetName val="6-2"/>
      <sheetName val="7-1"/>
      <sheetName val="7-2"/>
      <sheetName val="8-1"/>
      <sheetName val="8-2"/>
      <sheetName val="9-1"/>
      <sheetName val="9-2"/>
      <sheetName val="10-1"/>
      <sheetName val="11-1"/>
      <sheetName val="12-1"/>
    </sheetNames>
    <sheetDataSet>
      <sheetData sheetId="0" refreshError="1">
        <row r="4">
          <cell r="Q4">
            <v>0</v>
          </cell>
        </row>
        <row r="51">
          <cell r="Q5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manche 14H30"/>
      <sheetName val="1-1"/>
      <sheetName val="2-1"/>
      <sheetName val="3-1"/>
      <sheetName val="4-1"/>
      <sheetName val="5-1"/>
      <sheetName val="6-1"/>
      <sheetName val="6-2"/>
      <sheetName val="7-1"/>
      <sheetName val="7-2"/>
      <sheetName val="8-1"/>
      <sheetName val="8-2"/>
      <sheetName val="9-1"/>
      <sheetName val="9-2"/>
      <sheetName val="10-1"/>
      <sheetName val="11-1"/>
      <sheetName val="12-1"/>
    </sheetNames>
    <sheetDataSet>
      <sheetData sheetId="0">
        <row r="8">
          <cell r="E8" t="str">
            <v>DEBETZ</v>
          </cell>
          <cell r="H8" t="str">
            <v>Samuel</v>
          </cell>
          <cell r="M8" t="str">
            <v>CIE D'ARC DE MONTMORENCY</v>
          </cell>
          <cell r="O8" t="str">
            <v>H</v>
          </cell>
          <cell r="P8">
            <v>1</v>
          </cell>
          <cell r="Q8">
            <v>13</v>
          </cell>
        </row>
        <row r="9">
          <cell r="E9" t="str">
            <v>ULDRY</v>
          </cell>
          <cell r="H9" t="str">
            <v>Patrick</v>
          </cell>
          <cell r="M9" t="str">
            <v>CIE D'ARC D'ESBLY</v>
          </cell>
          <cell r="O9" t="str">
            <v>H</v>
          </cell>
        </row>
        <row r="10">
          <cell r="E10" t="str">
            <v>MERVEILLE</v>
          </cell>
          <cell r="H10" t="str">
            <v>Alain</v>
          </cell>
          <cell r="M10" t="str">
            <v>LES ARCHERS DU PHENIX</v>
          </cell>
          <cell r="O10" t="str">
            <v>H</v>
          </cell>
        </row>
        <row r="11">
          <cell r="E11" t="str">
            <v>GAYS</v>
          </cell>
          <cell r="H11" t="str">
            <v>Thiphaine</v>
          </cell>
          <cell r="M11" t="str">
            <v>CIE D'ARC DE SAINT PATHUS</v>
          </cell>
          <cell r="O11" t="str">
            <v>D</v>
          </cell>
        </row>
        <row r="12">
          <cell r="E12" t="str">
            <v>THEVENIN</v>
          </cell>
          <cell r="H12" t="str">
            <v>Matthieu</v>
          </cell>
          <cell r="M12" t="str">
            <v>CLUB ECOUEN</v>
          </cell>
          <cell r="O12" t="str">
            <v>H</v>
          </cell>
        </row>
        <row r="13">
          <cell r="E13" t="str">
            <v>DUTRANNOY</v>
          </cell>
          <cell r="H13" t="str">
            <v>Marc</v>
          </cell>
          <cell r="M13" t="str">
            <v>CIE D'ARC DE MONTMORENCY</v>
          </cell>
          <cell r="O13" t="str">
            <v>H</v>
          </cell>
        </row>
        <row r="14">
          <cell r="E14" t="str">
            <v>GUILLEMARD</v>
          </cell>
          <cell r="H14" t="str">
            <v>Marie France</v>
          </cell>
          <cell r="M14" t="str">
            <v>CIE D'ARC D'ESBLY</v>
          </cell>
          <cell r="O14" t="str">
            <v>D</v>
          </cell>
        </row>
        <row r="15">
          <cell r="E15" t="str">
            <v>DROHE</v>
          </cell>
          <cell r="H15" t="str">
            <v>Maryse</v>
          </cell>
          <cell r="M15" t="str">
            <v>CIE D'ARC DE SAINT PATHUS</v>
          </cell>
          <cell r="O15" t="str">
            <v>D</v>
          </cell>
        </row>
        <row r="16">
          <cell r="E16" t="str">
            <v>LOMBARD</v>
          </cell>
          <cell r="H16" t="str">
            <v>Alexandre</v>
          </cell>
          <cell r="M16" t="str">
            <v>TIR A L'ARC NANGISSIEN</v>
          </cell>
          <cell r="O16" t="str">
            <v>H</v>
          </cell>
        </row>
        <row r="17">
          <cell r="E17" t="str">
            <v>SCHMISSER</v>
          </cell>
          <cell r="H17" t="str">
            <v>Hervé</v>
          </cell>
          <cell r="M17" t="str">
            <v>1ère CIE D'ARC DE VILLEPARISIS</v>
          </cell>
          <cell r="O17" t="str">
            <v>H</v>
          </cell>
        </row>
        <row r="18">
          <cell r="E18" t="str">
            <v>PERRINEL</v>
          </cell>
          <cell r="H18" t="str">
            <v>Françoise</v>
          </cell>
          <cell r="M18" t="str">
            <v>CLUB ECOUEN</v>
          </cell>
          <cell r="O18" t="str">
            <v>D</v>
          </cell>
        </row>
        <row r="19">
          <cell r="E19" t="str">
            <v>PETITOT</v>
          </cell>
          <cell r="H19" t="str">
            <v>Jean Pierre</v>
          </cell>
          <cell r="M19" t="str">
            <v>CIE D'ARC DE SAINT PATHUS</v>
          </cell>
          <cell r="O19" t="str">
            <v>H</v>
          </cell>
        </row>
        <row r="20">
          <cell r="E20" t="str">
            <v>SERRANO</v>
          </cell>
          <cell r="H20" t="str">
            <v>Alain</v>
          </cell>
          <cell r="M20" t="str">
            <v>1ère CIE D'ARC DE VILLEPARISIS</v>
          </cell>
          <cell r="O20" t="str">
            <v>H</v>
          </cell>
        </row>
        <row r="21">
          <cell r="E21" t="str">
            <v>MOUVEAU</v>
          </cell>
          <cell r="H21" t="str">
            <v>Alain</v>
          </cell>
          <cell r="M21" t="str">
            <v>CIE D'ARC DE MONTMORENCY</v>
          </cell>
          <cell r="O21" t="str">
            <v>H</v>
          </cell>
        </row>
        <row r="22">
          <cell r="E22" t="str">
            <v>LEGRAIN</v>
          </cell>
          <cell r="H22" t="str">
            <v>Annabel</v>
          </cell>
          <cell r="M22" t="str">
            <v>TIR A L'ARC NANGISSIEN</v>
          </cell>
          <cell r="O22" t="str">
            <v>D</v>
          </cell>
        </row>
        <row r="23">
          <cell r="E23" t="str">
            <v>GABARDI</v>
          </cell>
          <cell r="H23" t="str">
            <v>Fabrice</v>
          </cell>
          <cell r="M23" t="str">
            <v>CLUB ECOUEN</v>
          </cell>
          <cell r="O23" t="str">
            <v>H</v>
          </cell>
        </row>
        <row r="24">
          <cell r="E24" t="str">
            <v>LOMBARD</v>
          </cell>
          <cell r="H24" t="str">
            <v>Maxime</v>
          </cell>
          <cell r="M24" t="str">
            <v>TIR A L'ARC NANGISSIEN</v>
          </cell>
          <cell r="O24" t="str">
            <v>H</v>
          </cell>
        </row>
        <row r="25">
          <cell r="E25" t="str">
            <v>ALAIN</v>
          </cell>
          <cell r="H25" t="str">
            <v>Alvina</v>
          </cell>
          <cell r="M25" t="str">
            <v>CLUB ECOUEN</v>
          </cell>
          <cell r="O25" t="str">
            <v>D</v>
          </cell>
        </row>
        <row r="26">
          <cell r="E26" t="str">
            <v>BENARD</v>
          </cell>
          <cell r="H26" t="str">
            <v>Sylvie</v>
          </cell>
          <cell r="M26" t="str">
            <v>CIE D'ARC DE MONTMORENCY</v>
          </cell>
          <cell r="O26" t="str">
            <v>D</v>
          </cell>
        </row>
        <row r="27">
          <cell r="E27" t="str">
            <v>ULDRY</v>
          </cell>
          <cell r="H27" t="str">
            <v>Dorothée</v>
          </cell>
          <cell r="M27" t="str">
            <v>CIE D'ARC D'ESBLY</v>
          </cell>
          <cell r="O27" t="str">
            <v>D</v>
          </cell>
        </row>
        <row r="28">
          <cell r="E28" t="str">
            <v>GUILLEMARD</v>
          </cell>
          <cell r="H28" t="str">
            <v>Eric</v>
          </cell>
          <cell r="M28" t="str">
            <v>CIE D'ARC D'ESBLY</v>
          </cell>
          <cell r="O28" t="str">
            <v>H</v>
          </cell>
        </row>
        <row r="29">
          <cell r="E29" t="str">
            <v>NC CHIU (DIVERS)</v>
          </cell>
          <cell r="H29" t="str">
            <v>Denis</v>
          </cell>
          <cell r="M29" t="str">
            <v>CIE D'ARC DE BREGY</v>
          </cell>
          <cell r="O29" t="str">
            <v>H</v>
          </cell>
        </row>
        <row r="30">
          <cell r="E30" t="str">
            <v>MINIER</v>
          </cell>
          <cell r="H30" t="str">
            <v>Laurent</v>
          </cell>
          <cell r="M30" t="str">
            <v>1ère CIE D'ARC DE VILLEPARISIS</v>
          </cell>
          <cell r="O30" t="str">
            <v>H</v>
          </cell>
        </row>
        <row r="31">
          <cell r="E31" t="str">
            <v>MONTALDO</v>
          </cell>
          <cell r="H31" t="str">
            <v>Guillaume</v>
          </cell>
          <cell r="M31" t="str">
            <v>CIE D'ARC DE MONTMORENCY</v>
          </cell>
          <cell r="O31" t="str">
            <v>H</v>
          </cell>
        </row>
        <row r="32">
          <cell r="E32" t="str">
            <v>LEGROS</v>
          </cell>
          <cell r="H32" t="str">
            <v>Daniel</v>
          </cell>
          <cell r="M32" t="str">
            <v>CIE D'ARC DE DAMMARTIN EN GOELE</v>
          </cell>
          <cell r="O32" t="str">
            <v>H</v>
          </cell>
        </row>
        <row r="33">
          <cell r="E33" t="str">
            <v>MOLARD</v>
          </cell>
          <cell r="H33" t="str">
            <v>Laurent</v>
          </cell>
          <cell r="M33" t="str">
            <v>CLUB ECOUEN</v>
          </cell>
          <cell r="O33" t="str">
            <v>H</v>
          </cell>
        </row>
        <row r="34">
          <cell r="E34" t="str">
            <v>COUPE</v>
          </cell>
          <cell r="H34" t="str">
            <v>Quentin</v>
          </cell>
          <cell r="M34" t="str">
            <v>TIR A L'ARC NANGISSIEN</v>
          </cell>
          <cell r="O34" t="str">
            <v>H</v>
          </cell>
        </row>
        <row r="35">
          <cell r="E35" t="str">
            <v>POUGET-GAUSSENS</v>
          </cell>
          <cell r="H35" t="str">
            <v>Anne</v>
          </cell>
          <cell r="M35" t="str">
            <v>CIE D'ARC D'ESBLY</v>
          </cell>
          <cell r="O35" t="str">
            <v>D</v>
          </cell>
        </row>
        <row r="36">
          <cell r="E36" t="str">
            <v>LEAUTIER</v>
          </cell>
          <cell r="H36" t="str">
            <v>Pascal</v>
          </cell>
          <cell r="M36" t="str">
            <v>CLUB ECOUEN</v>
          </cell>
          <cell r="O36" t="str">
            <v>H</v>
          </cell>
        </row>
        <row r="37">
          <cell r="E37" t="str">
            <v>DOUDO</v>
          </cell>
          <cell r="H37" t="str">
            <v>Gilles</v>
          </cell>
          <cell r="M37" t="str">
            <v>CIE D'ARC DE SAINT PATHUS</v>
          </cell>
          <cell r="O37" t="str">
            <v>H</v>
          </cell>
        </row>
        <row r="38">
          <cell r="E38" t="str">
            <v>SCHIDLOWER</v>
          </cell>
          <cell r="H38" t="str">
            <v>Florence</v>
          </cell>
          <cell r="M38" t="str">
            <v>TIR A L'ARC NANGISSIEN</v>
          </cell>
          <cell r="O38" t="str">
            <v>D</v>
          </cell>
        </row>
        <row r="39">
          <cell r="E39" t="str">
            <v>NAYAGOM</v>
          </cell>
          <cell r="H39" t="str">
            <v>Nathalie</v>
          </cell>
          <cell r="M39" t="str">
            <v>CIE D'ARC DE DAMMARTIN EN GOELE</v>
          </cell>
          <cell r="O39" t="str">
            <v>D</v>
          </cell>
        </row>
        <row r="40">
          <cell r="E40" t="str">
            <v>PINTARD</v>
          </cell>
          <cell r="H40" t="str">
            <v>Gregory</v>
          </cell>
          <cell r="M40" t="str">
            <v>CIE D'ARC D'ESBLY</v>
          </cell>
          <cell r="O40" t="str">
            <v>H</v>
          </cell>
        </row>
        <row r="41">
          <cell r="E41" t="str">
            <v>FURIO</v>
          </cell>
          <cell r="H41" t="str">
            <v>Tonio</v>
          </cell>
          <cell r="M41" t="str">
            <v>CIE D'ARC DE SAINT PATHUS</v>
          </cell>
          <cell r="O41" t="str">
            <v>H</v>
          </cell>
        </row>
        <row r="42">
          <cell r="E42" t="str">
            <v>NC POIRE (DIVERS)</v>
          </cell>
          <cell r="H42" t="str">
            <v>Natacha</v>
          </cell>
          <cell r="M42" t="str">
            <v>CIE D'ARC DE MONTMORENCY</v>
          </cell>
          <cell r="O42" t="str">
            <v>D</v>
          </cell>
        </row>
        <row r="43">
          <cell r="E43" t="str">
            <v>DUBOIS</v>
          </cell>
          <cell r="H43" t="str">
            <v>Laure</v>
          </cell>
          <cell r="M43" t="str">
            <v>CIE VILLECRESNES</v>
          </cell>
          <cell r="O43" t="str">
            <v>D</v>
          </cell>
        </row>
        <row r="44">
          <cell r="E44" t="str">
            <v>AUBRY</v>
          </cell>
          <cell r="H44" t="str">
            <v>Gilles</v>
          </cell>
          <cell r="M44" t="str">
            <v>CIE D'ARC DE MONTMORENCY</v>
          </cell>
          <cell r="O44" t="str">
            <v>H</v>
          </cell>
        </row>
        <row r="45">
          <cell r="E45" t="str">
            <v>LECLERC</v>
          </cell>
          <cell r="H45" t="str">
            <v>Thierry</v>
          </cell>
          <cell r="M45" t="str">
            <v>CIE D'ARC D'ESBLY</v>
          </cell>
          <cell r="O45" t="str">
            <v>H</v>
          </cell>
        </row>
        <row r="46">
          <cell r="E46" t="str">
            <v>PINON</v>
          </cell>
          <cell r="H46" t="str">
            <v>Flavien</v>
          </cell>
          <cell r="M46" t="str">
            <v>1ère CIE D'ARC DE VILLEPARISIS</v>
          </cell>
          <cell r="O46" t="str">
            <v>H</v>
          </cell>
        </row>
        <row r="47">
          <cell r="E47" t="str">
            <v>ROGIER</v>
          </cell>
          <cell r="H47" t="str">
            <v>Patrick</v>
          </cell>
          <cell r="M47" t="str">
            <v>CLUB ECOUEN</v>
          </cell>
          <cell r="O47" t="str">
            <v>H</v>
          </cell>
        </row>
        <row r="48">
          <cell r="E48" t="str">
            <v>BRUNO</v>
          </cell>
          <cell r="H48" t="str">
            <v>Maxence</v>
          </cell>
          <cell r="M48" t="str">
            <v>CIE D'ARC DE SAINT PATHUS</v>
          </cell>
          <cell r="O48" t="str">
            <v>J</v>
          </cell>
        </row>
        <row r="49">
          <cell r="E49" t="str">
            <v>BLONDEAU</v>
          </cell>
          <cell r="H49" t="str">
            <v>Christophe</v>
          </cell>
          <cell r="M49" t="str">
            <v>TIR A L'ARC NANGISSIEN</v>
          </cell>
          <cell r="O49" t="str">
            <v>H</v>
          </cell>
        </row>
        <row r="50">
          <cell r="E50" t="str">
            <v>LABEAU</v>
          </cell>
          <cell r="H50" t="str">
            <v>Frédéric</v>
          </cell>
          <cell r="M50" t="str">
            <v>CLUB ECOUEN</v>
          </cell>
          <cell r="O50" t="str">
            <v>H</v>
          </cell>
        </row>
        <row r="51">
          <cell r="E51" t="str">
            <v xml:space="preserve">ROBERT </v>
          </cell>
          <cell r="H51" t="str">
            <v>Olivier</v>
          </cell>
          <cell r="M51" t="str">
            <v>CSL ROSNY SOUS BOIS</v>
          </cell>
          <cell r="O51" t="str">
            <v>H</v>
          </cell>
        </row>
      </sheetData>
      <sheetData sheetId="1">
        <row r="18">
          <cell r="G18">
            <v>0</v>
          </cell>
          <cell r="O18">
            <v>0</v>
          </cell>
          <cell r="W18">
            <v>0</v>
          </cell>
          <cell r="AE18">
            <v>0</v>
          </cell>
        </row>
        <row r="39">
          <cell r="G39">
            <v>0</v>
          </cell>
          <cell r="O39">
            <v>0</v>
          </cell>
          <cell r="W39">
            <v>0</v>
          </cell>
          <cell r="AE39">
            <v>0</v>
          </cell>
        </row>
      </sheetData>
      <sheetData sheetId="2">
        <row r="18">
          <cell r="G18">
            <v>22</v>
          </cell>
          <cell r="O18">
            <v>41</v>
          </cell>
          <cell r="W18">
            <v>32</v>
          </cell>
          <cell r="AE18">
            <v>8</v>
          </cell>
        </row>
        <row r="39">
          <cell r="G39">
            <v>19</v>
          </cell>
          <cell r="O39">
            <v>45</v>
          </cell>
          <cell r="W39">
            <v>30</v>
          </cell>
          <cell r="AE39">
            <v>21</v>
          </cell>
        </row>
      </sheetData>
      <sheetData sheetId="3">
        <row r="18">
          <cell r="G18">
            <v>30</v>
          </cell>
          <cell r="O18">
            <v>9</v>
          </cell>
          <cell r="W18">
            <v>18</v>
          </cell>
          <cell r="AE18">
            <v>15</v>
          </cell>
        </row>
        <row r="39">
          <cell r="G39">
            <v>31</v>
          </cell>
          <cell r="O39">
            <v>26</v>
          </cell>
          <cell r="W39">
            <v>20</v>
          </cell>
          <cell r="AE39">
            <v>29</v>
          </cell>
        </row>
      </sheetData>
      <sheetData sheetId="4">
        <row r="18">
          <cell r="G18">
            <v>5</v>
          </cell>
          <cell r="O18">
            <v>22</v>
          </cell>
          <cell r="W18">
            <v>27</v>
          </cell>
          <cell r="AE18">
            <v>13</v>
          </cell>
        </row>
        <row r="39">
          <cell r="G39">
            <v>2</v>
          </cell>
          <cell r="O39">
            <v>22</v>
          </cell>
          <cell r="W39">
            <v>45</v>
          </cell>
          <cell r="AE39">
            <v>16</v>
          </cell>
        </row>
      </sheetData>
      <sheetData sheetId="5">
        <row r="18">
          <cell r="G18">
            <v>15</v>
          </cell>
          <cell r="O18">
            <v>19</v>
          </cell>
          <cell r="W18">
            <v>26</v>
          </cell>
          <cell r="AE18">
            <v>28</v>
          </cell>
        </row>
        <row r="39">
          <cell r="G39">
            <v>29</v>
          </cell>
          <cell r="O39">
            <v>23</v>
          </cell>
          <cell r="W39">
            <v>19</v>
          </cell>
          <cell r="AE39">
            <v>22</v>
          </cell>
        </row>
      </sheetData>
      <sheetData sheetId="6">
        <row r="18">
          <cell r="G18">
            <v>22</v>
          </cell>
          <cell r="O18">
            <v>12</v>
          </cell>
          <cell r="W18">
            <v>15</v>
          </cell>
          <cell r="AE18">
            <v>17</v>
          </cell>
        </row>
        <row r="39">
          <cell r="G39">
            <v>20</v>
          </cell>
          <cell r="O39">
            <v>10</v>
          </cell>
          <cell r="W39">
            <v>25</v>
          </cell>
          <cell r="AE39">
            <v>15</v>
          </cell>
        </row>
      </sheetData>
      <sheetData sheetId="7"/>
      <sheetData sheetId="8">
        <row r="18">
          <cell r="G18">
            <v>11</v>
          </cell>
          <cell r="O18">
            <v>6</v>
          </cell>
          <cell r="W18">
            <v>8</v>
          </cell>
          <cell r="AE18">
            <v>32</v>
          </cell>
        </row>
        <row r="39">
          <cell r="G39">
            <v>13</v>
          </cell>
          <cell r="O39">
            <v>3</v>
          </cell>
          <cell r="W39">
            <v>6</v>
          </cell>
          <cell r="AE39">
            <v>20</v>
          </cell>
        </row>
      </sheetData>
      <sheetData sheetId="9"/>
      <sheetData sheetId="10">
        <row r="18">
          <cell r="G18">
            <v>3</v>
          </cell>
          <cell r="O18">
            <v>11</v>
          </cell>
          <cell r="W18">
            <v>14</v>
          </cell>
          <cell r="AE18">
            <v>14</v>
          </cell>
        </row>
        <row r="39">
          <cell r="G39">
            <v>0</v>
          </cell>
          <cell r="O39">
            <v>16</v>
          </cell>
          <cell r="W39">
            <v>18</v>
          </cell>
          <cell r="AE39">
            <v>14</v>
          </cell>
        </row>
      </sheetData>
      <sheetData sheetId="11"/>
      <sheetData sheetId="12">
        <row r="18">
          <cell r="G18">
            <v>12</v>
          </cell>
          <cell r="O18">
            <v>26</v>
          </cell>
          <cell r="W18">
            <v>24</v>
          </cell>
          <cell r="AE18">
            <v>8</v>
          </cell>
        </row>
        <row r="39">
          <cell r="G39">
            <v>15</v>
          </cell>
          <cell r="O39">
            <v>14</v>
          </cell>
          <cell r="W39">
            <v>25</v>
          </cell>
          <cell r="AE39">
            <v>2</v>
          </cell>
        </row>
      </sheetData>
      <sheetData sheetId="13"/>
      <sheetData sheetId="14">
        <row r="18">
          <cell r="G18">
            <v>22</v>
          </cell>
          <cell r="O18">
            <v>20</v>
          </cell>
          <cell r="W18">
            <v>19</v>
          </cell>
          <cell r="AE18">
            <v>3</v>
          </cell>
        </row>
        <row r="39">
          <cell r="G39">
            <v>27</v>
          </cell>
          <cell r="O39">
            <v>16</v>
          </cell>
          <cell r="W39">
            <v>11</v>
          </cell>
          <cell r="AE39">
            <v>5</v>
          </cell>
        </row>
      </sheetData>
      <sheetData sheetId="15">
        <row r="18">
          <cell r="G18">
            <v>6</v>
          </cell>
          <cell r="O18">
            <v>26</v>
          </cell>
          <cell r="W18">
            <v>34</v>
          </cell>
          <cell r="AE18">
            <v>36</v>
          </cell>
        </row>
        <row r="39">
          <cell r="G39">
            <v>11</v>
          </cell>
          <cell r="O39">
            <v>27</v>
          </cell>
          <cell r="W39">
            <v>27</v>
          </cell>
          <cell r="AE39">
            <v>25</v>
          </cell>
        </row>
      </sheetData>
      <sheetData sheetId="16">
        <row r="18">
          <cell r="G18">
            <v>16</v>
          </cell>
          <cell r="O18">
            <v>33</v>
          </cell>
          <cell r="W18">
            <v>23</v>
          </cell>
          <cell r="AE18">
            <v>28</v>
          </cell>
        </row>
        <row r="39">
          <cell r="G39">
            <v>17</v>
          </cell>
          <cell r="O39">
            <v>26</v>
          </cell>
          <cell r="W39">
            <v>25</v>
          </cell>
          <cell r="AE39">
            <v>34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manche 14H30"/>
      <sheetName val="1-1"/>
      <sheetName val="2-1"/>
      <sheetName val="3-1"/>
      <sheetName val="4-1"/>
      <sheetName val="5-1"/>
      <sheetName val="6-1"/>
      <sheetName val="6-2"/>
      <sheetName val="7-1"/>
      <sheetName val="7-2"/>
      <sheetName val="8-1"/>
      <sheetName val="8-2"/>
      <sheetName val="9-1"/>
      <sheetName val="9-2"/>
      <sheetName val="10-1"/>
      <sheetName val="11-1"/>
      <sheetName val="12-1"/>
    </sheetNames>
    <sheetDataSet>
      <sheetData sheetId="0" refreshError="1">
        <row r="4">
          <cell r="Q4">
            <v>0</v>
          </cell>
        </row>
        <row r="5">
          <cell r="Q5">
            <v>0</v>
          </cell>
        </row>
        <row r="6">
          <cell r="Q6">
            <v>0</v>
          </cell>
        </row>
        <row r="7">
          <cell r="Q7">
            <v>0</v>
          </cell>
        </row>
        <row r="9">
          <cell r="Q9">
            <v>0</v>
          </cell>
        </row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  <row r="13">
          <cell r="P13">
            <v>1</v>
          </cell>
          <cell r="Q13">
            <v>13</v>
          </cell>
        </row>
        <row r="14">
          <cell r="Q14">
            <v>0</v>
          </cell>
        </row>
        <row r="15">
          <cell r="Q15">
            <v>0</v>
          </cell>
        </row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P21">
            <v>1</v>
          </cell>
          <cell r="Q21">
            <v>13</v>
          </cell>
        </row>
        <row r="22">
          <cell r="Q22">
            <v>0</v>
          </cell>
        </row>
        <row r="23">
          <cell r="Q23">
            <v>0</v>
          </cell>
        </row>
        <row r="24">
          <cell r="Q24">
            <v>0</v>
          </cell>
        </row>
        <row r="25">
          <cell r="Q25">
            <v>0</v>
          </cell>
        </row>
        <row r="26">
          <cell r="P26">
            <v>1</v>
          </cell>
          <cell r="Q26">
            <v>13</v>
          </cell>
        </row>
        <row r="27">
          <cell r="Q27">
            <v>0</v>
          </cell>
        </row>
        <row r="28">
          <cell r="Q28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P31">
            <v>1</v>
          </cell>
          <cell r="Q31">
            <v>13</v>
          </cell>
        </row>
        <row r="32">
          <cell r="Q32">
            <v>0</v>
          </cell>
        </row>
        <row r="33">
          <cell r="Q33">
            <v>0</v>
          </cell>
        </row>
        <row r="34">
          <cell r="Q34">
            <v>0</v>
          </cell>
        </row>
        <row r="35">
          <cell r="Q35">
            <v>0</v>
          </cell>
        </row>
        <row r="36">
          <cell r="Q36">
            <v>0</v>
          </cell>
        </row>
        <row r="37">
          <cell r="P37">
            <v>1</v>
          </cell>
          <cell r="Q37">
            <v>13</v>
          </cell>
        </row>
        <row r="38">
          <cell r="Q38">
            <v>0</v>
          </cell>
        </row>
        <row r="39">
          <cell r="Q39">
            <v>0</v>
          </cell>
        </row>
        <row r="40">
          <cell r="Q40">
            <v>0</v>
          </cell>
        </row>
        <row r="41">
          <cell r="Q41">
            <v>0</v>
          </cell>
        </row>
        <row r="42">
          <cell r="P42">
            <v>1</v>
          </cell>
          <cell r="Q42">
            <v>13</v>
          </cell>
        </row>
        <row r="43">
          <cell r="Q43">
            <v>0</v>
          </cell>
        </row>
        <row r="44">
          <cell r="P44">
            <v>1</v>
          </cell>
          <cell r="Q44">
            <v>13</v>
          </cell>
        </row>
        <row r="45">
          <cell r="Q45">
            <v>0</v>
          </cell>
        </row>
        <row r="46">
          <cell r="Q46">
            <v>0</v>
          </cell>
        </row>
        <row r="47">
          <cell r="Q47">
            <v>0</v>
          </cell>
        </row>
        <row r="48">
          <cell r="Q48">
            <v>0</v>
          </cell>
        </row>
        <row r="49">
          <cell r="Q49">
            <v>0</v>
          </cell>
        </row>
        <row r="50">
          <cell r="Q50">
            <v>0</v>
          </cell>
        </row>
        <row r="51">
          <cell r="Q5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eur" refreshedDate="46061.708465162039" createdVersion="8" refreshedVersion="5" minRefreshableVersion="3" recordCount="192">
  <cacheSource type="worksheet">
    <worksheetSource ref="A4:Q196" sheet="BILAN POUR TCD TRAVAIL EN COURS"/>
  </cacheSource>
  <cacheFields count="17">
    <cacheField name=" " numFmtId="0">
      <sharedItems/>
    </cacheField>
    <cacheField name="Heure" numFmtId="0">
      <sharedItems count="4">
        <s v="15h00"/>
        <s v="9h30"/>
        <s v="12h00"/>
        <s v="14h30"/>
      </sharedItems>
    </cacheField>
    <cacheField name="Cible" numFmtId="0">
      <sharedItems/>
    </cacheField>
    <cacheField name="Compagnie" numFmtId="0">
      <sharedItems containsMixedTypes="1" containsNumber="1" containsInteger="1" minValue="0" maxValue="0" count="37">
        <n v="0"/>
        <s v="CIE D'ARC DE LOUVRES"/>
        <s v="ARCHERS DE LA TERRE BRULEE"/>
        <s v="CIE D'ARC DE MITRY MORY"/>
        <s v="ARCHERS TROUBADOURS"/>
        <s v="CIE D'ARC DE VERBERIE"/>
        <s v="CHELLES ARC CLUB"/>
        <s v="CIE D'ARC DE CONFLANS STE HONORINE"/>
        <s v="LES CARQUOIS DE CREGY"/>
        <s v="CIE D'ARC ROSNY SOUS BOIS"/>
        <s v="CIE DE SOUILLY"/>
        <s v="CIE D'ARC DE CREPY EN VALLOIS"/>
        <s v="CLUB D'ERAGNY"/>
        <s v="CLUB ECOUEN"/>
        <s v="1ère CIE D'ARC GRAND SAINT MARTIN"/>
        <s v="CIE D'ARC D'ERMONT"/>
        <s v="CIE D'ARC DE PLAILLY"/>
        <s v="LES ARCHERS DU PHENIX"/>
        <s v="CIE D'ARC DU PAYS HOUDANAIS"/>
        <s v="CIE D'ARC DE VILLEMOMBLE"/>
        <s v="CIE D'ARC D'ANNET SUR MARNE"/>
        <s v="CIE D'ARC CHAMPS SUR MARNE"/>
        <s v="TIR A L'ARC NANGISSIEN"/>
        <s v="LES RENARDS DE BORNEL"/>
        <s v="CIE D'ARC DE MONTMAGNY"/>
        <s v="CSL ROSNY SOUS BOIS"/>
        <s v="CIE D'ARC DE HUREPOIX"/>
        <s v="CIE VILLECRESNES"/>
        <s v="CIE DE BOIS D'ARCY"/>
        <s v="CIE D'ARC DE TORCY"/>
        <s v="LES DRAGONNIERS"/>
        <s v="CIE D'ARC DE MONTMORENCY"/>
        <s v="CIE D'ARC D'ESBLY"/>
        <s v="CIE D'ARC DE SAINT PATHUS"/>
        <s v="1ère CIE D'ARC DE VILLEPARISIS"/>
        <s v="CIE D'ARC DE BREGY"/>
        <s v="CIE D'ARC DE DAMMARTIN EN GOELE"/>
      </sharedItems>
    </cacheField>
    <cacheField name="Nom" numFmtId="0">
      <sharedItems containsMixedTypes="1" containsNumber="1" containsInteger="1" minValue="0" maxValue="0" count="101">
        <n v="0"/>
        <s v="KUSNIERZ"/>
        <s v="COLLOMBET"/>
        <s v="BRILLANT"/>
        <s v="SOMPS BARADAT"/>
        <s v="PINGUENET"/>
        <s v="PRINCE"/>
        <s v="RENONCOURT"/>
        <s v="VERDIN"/>
        <s v="OUALLE"/>
        <s v="NC GAUTHIER (CHASSE)"/>
        <s v="VAN HOUTTE"/>
        <s v="CAVALLAZZI"/>
        <s v="LAURENT"/>
        <s v="HOHWEILLER"/>
        <s v="TURIANI"/>
        <s v="EVRAERT"/>
        <s v="RIVARD"/>
        <s v="COURTEILLE"/>
        <s v="NINIVE"/>
        <s v="LEGER"/>
        <s v="BLADT"/>
        <s v="PELC"/>
        <s v="NC NOEL (CHASSE)"/>
        <s v="WEYLAND"/>
        <s v="QUERRY"/>
        <s v="GUIOUBLY"/>
        <s v="MERVEILLE"/>
        <s v="SIROIT"/>
        <s v="EPIVENT"/>
        <s v="CALBRY"/>
        <s v="PARMENTIER"/>
        <s v="HOTTEKIET"/>
        <s v="COUPE"/>
        <s v="DUGARDIN"/>
        <s v="RAMSEY"/>
        <s v="ROBERT"/>
        <s v="BARTH"/>
        <s v="SCHIDLOWER"/>
        <s v="MORIN"/>
        <s v="VOISIN"/>
        <s v="GEEVERS"/>
        <s v="HEBERT"/>
        <s v="NC DAVID (DIVERS)"/>
        <s v="SEMBEL"/>
        <s v="VIOLO"/>
        <s v="DUCREUX"/>
        <s v="DUBOIS"/>
        <s v="LEGRAIN"/>
        <s v="LAIGNEL"/>
        <s v="BLONDEAU"/>
        <s v="COURIVAUD"/>
        <s v="NC LOUPE (DIVERS)"/>
        <s v="STANCHINA"/>
        <s v="FAUVEL"/>
        <s v="NC CHABIN (DIVERS)"/>
        <s v="LOMBARD"/>
        <s v="NC HUGUET (DIVERS)"/>
        <s v="MARTIN"/>
        <s v="NC DELACOURT (DIVERS)"/>
        <s v="MARTIN NIETO"/>
        <s v="ETIEVANT"/>
        <s v="MARTY"/>
        <s v="GUINOT"/>
        <s v="SUSINI"/>
        <s v="PODENCE"/>
        <s v="FORTUNY"/>
        <s v="DEBETZ"/>
        <s v="ULDRY"/>
        <s v="GAYS"/>
        <s v="THEVENIN"/>
        <s v="DUTRANNOY"/>
        <s v="GUILLEMARD"/>
        <s v="DROHE"/>
        <s v="SCHMISSER"/>
        <s v="PERRINEL"/>
        <s v="PETITOT"/>
        <s v="SERRANO"/>
        <s v="MOUVEAU"/>
        <s v="GABARDI"/>
        <s v="ALAIN"/>
        <s v="BENARD"/>
        <s v="NC CHIU (DIVERS)"/>
        <s v="MINIER"/>
        <s v="MONTALDO"/>
        <s v="LEGROS"/>
        <s v="MOLARD"/>
        <s v="POUGET-GAUSSENS"/>
        <s v="LEAUTIER"/>
        <s v="DOUDO"/>
        <s v="NAYAGOM"/>
        <s v="PINTARD"/>
        <s v="FURIO"/>
        <s v="NC POIRE (DIVERS)"/>
        <s v="AUBRY"/>
        <s v="LECLERC"/>
        <s v="PINON"/>
        <s v="ROGIER"/>
        <s v="BRUNO"/>
        <s v="LABEAU"/>
        <s v="ROBERT "/>
      </sharedItems>
    </cacheField>
    <cacheField name="Prénom" numFmtId="0">
      <sharedItems containsMixedTypes="1" containsNumber="1" containsInteger="1" minValue="0" maxValue="0" count="83">
        <n v="0"/>
        <s v="Patrice"/>
        <s v="Romain"/>
        <s v="Corinne"/>
        <s v="Eric"/>
        <s v="Bruno"/>
        <s v="JEAN PIERRE"/>
        <s v="Nelly"/>
        <s v="Gregory"/>
        <s v="Sylvain"/>
        <s v="Ludovic"/>
        <s v="Sabine"/>
        <s v="Christophe"/>
        <s v="François"/>
        <s v="Edouard"/>
        <s v="Joël"/>
        <s v="Lucas"/>
        <s v="Sandrine"/>
        <s v="Daniel"/>
        <s v="Emmanuel"/>
        <s v="Valentin"/>
        <s v="Sandra"/>
        <s v="Philippe"/>
        <s v="Franzy"/>
        <s v="Olivier"/>
        <s v="Theresa"/>
        <s v="Gilbert"/>
        <s v="Alain"/>
        <s v="Hervé"/>
        <s v="Yves"/>
        <s v="Stéphane"/>
        <s v="Frédérique"/>
        <s v="Laurent"/>
        <s v="Quentin"/>
        <s v="Patrick"/>
        <s v="Franz"/>
        <s v="Florence"/>
        <s v="Michelle"/>
        <s v="Sylvie-Caroline"/>
        <s v="Kévin"/>
        <s v="Jany"/>
        <s v="Denis"/>
        <s v="Charles"/>
        <s v="Jean Claude"/>
        <s v="Laure"/>
        <s v="Annabel"/>
        <s v="Michel"/>
        <s v="Erika"/>
        <s v="Colin"/>
        <s v="Didier"/>
        <s v="Alexandre"/>
        <s v="Maxime"/>
        <s v="Béatrice"/>
        <s v="Gilles"/>
        <s v="Wilfrid"/>
        <s v="Cristian"/>
        <s v="Dominique"/>
        <s v="Cédric"/>
        <s v="Sébastien"/>
        <s v="Sylvie"/>
        <s v="Fabienne"/>
        <s v="Antonio"/>
        <s v="Sophie"/>
        <s v="Samuel"/>
        <s v="Thiphaine"/>
        <s v="Matthieu"/>
        <s v="Marc"/>
        <s v="Marie France"/>
        <s v="Maryse"/>
        <s v="Françoise"/>
        <s v="Fabrice"/>
        <s v="Alvina"/>
        <s v="Dorothée"/>
        <s v="Guillaume"/>
        <s v="Anne"/>
        <s v="Pascal"/>
        <s v="Nathalie"/>
        <s v="Tonio"/>
        <s v="Natacha"/>
        <s v="Thierry"/>
        <s v="Flavien"/>
        <s v="Maxence"/>
        <s v="Frédéric"/>
      </sharedItems>
    </cacheField>
    <cacheField name="Catégorie" numFmtId="0">
      <sharedItems containsMixedTypes="1" containsNumber="1" containsInteger="1" minValue="0" maxValue="0" count="4">
        <n v="0"/>
        <s v="H"/>
        <s v="D"/>
        <s v="J"/>
      </sharedItems>
    </cacheField>
    <cacheField name="S TOTAL 1" numFmtId="0">
      <sharedItems containsSemiMixedTypes="0" containsString="0" containsNumber="1" containsInteger="1" minValue="0" maxValue="41"/>
    </cacheField>
    <cacheField name="S TOTAL 2" numFmtId="0">
      <sharedItems containsSemiMixedTypes="0" containsString="0" containsNumber="1" containsInteger="1" minValue="0" maxValue="45"/>
    </cacheField>
    <cacheField name="TOTAL VOLEE" numFmtId="0">
      <sharedItems containsSemiMixedTypes="0" containsString="0" containsNumber="1" containsInteger="1" minValue="0" maxValue="720" count="75">
        <n v="0"/>
        <n v="59"/>
        <n v="55"/>
        <n v="6"/>
        <n v="22"/>
        <n v="17"/>
        <n v="8"/>
        <n v="26"/>
        <n v="16"/>
        <n v="12"/>
        <n v="36"/>
        <n v="35"/>
        <n v="18"/>
        <n v="21"/>
        <n v="31"/>
        <n v="9"/>
        <n v="23"/>
        <n v="44"/>
        <n v="37"/>
        <n v="78"/>
        <n v="19"/>
        <n v="15"/>
        <n v="60"/>
        <n v="20"/>
        <n v="64"/>
        <n v="41"/>
        <n v="24"/>
        <n v="32"/>
        <n v="49"/>
        <n v="65"/>
        <n v="27"/>
        <n v="67"/>
        <n v="56"/>
        <n v="72"/>
        <n v="13"/>
        <n v="28"/>
        <n v="34"/>
        <n v="29"/>
        <n v="11"/>
        <n v="57"/>
        <n v="52"/>
        <n v="25"/>
        <n v="51"/>
        <n v="39"/>
        <n v="66"/>
        <n v="33"/>
        <n v="46"/>
        <n v="86"/>
        <n v="62"/>
        <n v="61"/>
        <n v="38"/>
        <n v="7"/>
        <n v="42"/>
        <n v="45"/>
        <n v="50"/>
        <n v="40"/>
        <n v="14"/>
        <n v="3"/>
        <n v="10"/>
        <n v="30"/>
        <n v="53"/>
        <n v="48"/>
        <n v="600" u="1"/>
        <n v="180" u="1"/>
        <n v="5" u="1"/>
        <n v="420" u="1"/>
        <n v="120" u="1"/>
        <n v="2" u="1"/>
        <n v="540" u="1"/>
        <n v="300" u="1"/>
        <n v="720" u="1"/>
        <n v="480" u="1"/>
        <n v="660" u="1"/>
        <n v="360" u="1"/>
        <n v="240" u="1"/>
      </sharedItems>
    </cacheField>
    <cacheField name="Repas" numFmtId="0">
      <sharedItems containsSemiMixedTypes="0" containsString="0" containsNumber="1" containsInteger="1" minValue="0" maxValue="1"/>
    </cacheField>
    <cacheField name="Payé" numFmtId="0">
      <sharedItems containsSemiMixedTypes="0" containsString="0" containsNumber="1" containsInteger="1" minValue="0" maxValue="13"/>
    </cacheField>
    <cacheField name="Mise" numFmtId="0">
      <sharedItems containsMixedTypes="1" containsNumber="1" containsInteger="1" minValue="0" maxValue="0"/>
    </cacheField>
    <cacheField name="DIV0" numFmtId="0">
      <sharedItems/>
    </cacheField>
    <cacheField name="NomPrénom" numFmtId="0">
      <sharedItems/>
    </cacheField>
    <cacheField name="DIV02" numFmtId="0">
      <sharedItems containsSemiMixedTypes="0" containsString="0" containsNumber="1" containsInteger="1" minValue="1" maxValue="4"/>
    </cacheField>
    <cacheField name="1er passage" numFmtId="0">
      <sharedItems count="2">
        <s v=" "/>
        <s v="o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istrateur" refreshedDate="46061.710137152775" createdVersion="5" refreshedVersion="5" minRefreshableVersion="3" recordCount="193">
  <cacheSource type="worksheet">
    <worksheetSource ref="A4:Q197" sheet="BILAN POUR TCD TRAVAIL EN COURS"/>
  </cacheSource>
  <cacheFields count="17">
    <cacheField name=" " numFmtId="0">
      <sharedItems containsBlank="1"/>
    </cacheField>
    <cacheField name="Heure" numFmtId="0">
      <sharedItems containsBlank="1"/>
    </cacheField>
    <cacheField name="Cible" numFmtId="0">
      <sharedItems containsBlank="1"/>
    </cacheField>
    <cacheField name="Compagnie" numFmtId="0">
      <sharedItems containsBlank="1" containsMixedTypes="1" containsNumber="1" containsInteger="1" minValue="0" maxValue="0" count="38">
        <n v="0"/>
        <s v="CIE D'ARC DE LOUVRES"/>
        <s v="ARCHERS DE LA TERRE BRULEE"/>
        <s v="CIE D'ARC DE MITRY MORY"/>
        <s v="ARCHERS TROUBADOURS"/>
        <s v="CIE D'ARC DE VERBERIE"/>
        <s v="CHELLES ARC CLUB"/>
        <s v="CIE D'ARC DE CONFLANS STE HONORINE"/>
        <s v="LES CARQUOIS DE CREGY"/>
        <s v="CIE D'ARC ROSNY SOUS BOIS"/>
        <s v="CIE DE SOUILLY"/>
        <s v="CIE D'ARC DE CREPY EN VALLOIS"/>
        <s v="CLUB D'ERAGNY"/>
        <s v="CLUB ECOUEN"/>
        <s v="1ère CIE D'ARC GRAND SAINT MARTIN"/>
        <s v="CIE D'ARC D'ERMONT"/>
        <s v="CIE D'ARC DE PLAILLY"/>
        <s v="LES ARCHERS DU PHENIX"/>
        <s v="CIE D'ARC DU PAYS HOUDANAIS"/>
        <s v="CIE D'ARC DE VILLEMOMBLE"/>
        <s v="CIE D'ARC D'ANNET SUR MARNE"/>
        <s v="CIE D'ARC CHAMPS SUR MARNE"/>
        <s v="TIR A L'ARC NANGISSIEN"/>
        <s v="LES RENARDS DE BORNEL"/>
        <s v="CIE D'ARC DE MONTMAGNY"/>
        <s v="CSL ROSNY SOUS BOIS"/>
        <s v="CIE D'ARC DE HUREPOIX"/>
        <s v="CIE VILLECRESNES"/>
        <s v="CIE DE BOIS D'ARCY"/>
        <s v="CIE D'ARC DE TORCY"/>
        <s v="LES DRAGONNIERS"/>
        <s v="CIE D'ARC DE MONTMORENCY"/>
        <s v="CIE D'ARC D'ESBLY"/>
        <s v="CIE D'ARC DE SAINT PATHUS"/>
        <s v="1ère CIE D'ARC DE VILLEPARISIS"/>
        <s v="CIE D'ARC DE BREGY"/>
        <s v="CIE D'ARC DE DAMMARTIN EN GOELE"/>
        <m/>
      </sharedItems>
    </cacheField>
    <cacheField name="Nom" numFmtId="0">
      <sharedItems containsBlank="1" containsMixedTypes="1" containsNumber="1" containsInteger="1" minValue="0" maxValue="0" count="102">
        <n v="0"/>
        <s v="KUSNIERZ"/>
        <s v="COLLOMBET"/>
        <s v="BRILLANT"/>
        <s v="SOMPS BARADAT"/>
        <s v="PINGUENET"/>
        <s v="PRINCE"/>
        <s v="RENONCOURT"/>
        <s v="VERDIN"/>
        <s v="OUALLE"/>
        <s v="NC GAUTHIER (CHASSE)"/>
        <s v="VAN HOUTTE"/>
        <s v="CAVALLAZZI"/>
        <s v="LAURENT"/>
        <s v="HOHWEILLER"/>
        <s v="TURIANI"/>
        <s v="EVRAERT"/>
        <s v="RIVARD"/>
        <s v="COURTEILLE"/>
        <s v="NINIVE"/>
        <s v="LEGER"/>
        <s v="BLADT"/>
        <s v="PELC"/>
        <s v="NC NOEL (CHASSE)"/>
        <s v="WEYLAND"/>
        <s v="QUERRY"/>
        <s v="GUIOUBLY"/>
        <s v="MERVEILLE"/>
        <s v="SIROIT"/>
        <s v="EPIVENT"/>
        <s v="CALBRY"/>
        <s v="PARMENTIER"/>
        <s v="HOTTEKIET"/>
        <s v="COUPE"/>
        <s v="DUGARDIN"/>
        <s v="RAMSEY"/>
        <s v="ROBERT"/>
        <s v="BARTH"/>
        <s v="SCHIDLOWER"/>
        <s v="MORIN"/>
        <s v="VOISIN"/>
        <s v="GEEVERS"/>
        <s v="HEBERT"/>
        <s v="NC DAVID (DIVERS)"/>
        <s v="SEMBEL"/>
        <s v="VIOLO"/>
        <s v="DUCREUX"/>
        <s v="DUBOIS"/>
        <s v="LEGRAIN"/>
        <s v="LAIGNEL"/>
        <s v="BLONDEAU"/>
        <s v="COURIVAUD"/>
        <s v="NC LOUPE (DIVERS)"/>
        <s v="STANCHINA"/>
        <s v="FAUVEL"/>
        <s v="NC CHABIN (DIVERS)"/>
        <s v="LOMBARD"/>
        <s v="NC HUGUET (DIVERS)"/>
        <s v="MARTIN"/>
        <s v="NC DELACOURT (DIVERS)"/>
        <s v="MARTIN NIETO"/>
        <s v="ETIEVANT"/>
        <s v="MARTY"/>
        <s v="GUINOT"/>
        <s v="SUSINI"/>
        <s v="PODENCE"/>
        <s v="FORTUNY"/>
        <s v="DEBETZ"/>
        <s v="ULDRY"/>
        <s v="GAYS"/>
        <s v="THEVENIN"/>
        <s v="DUTRANNOY"/>
        <s v="GUILLEMARD"/>
        <s v="DROHE"/>
        <s v="SCHMISSER"/>
        <s v="PERRINEL"/>
        <s v="PETITOT"/>
        <s v="SERRANO"/>
        <s v="MOUVEAU"/>
        <s v="GABARDI"/>
        <s v="ALAIN"/>
        <s v="BENARD"/>
        <s v="NC CHIU (DIVERS)"/>
        <s v="MINIER"/>
        <s v="MONTALDO"/>
        <s v="LEGROS"/>
        <s v="MOLARD"/>
        <s v="POUGET-GAUSSENS"/>
        <s v="LEAUTIER"/>
        <s v="DOUDO"/>
        <s v="NAYAGOM"/>
        <s v="PINTARD"/>
        <s v="FURIO"/>
        <s v="NC POIRE (DIVERS)"/>
        <s v="AUBRY"/>
        <s v="LECLERC"/>
        <s v="PINON"/>
        <s v="ROGIER"/>
        <s v="BRUNO"/>
        <s v="LABEAU"/>
        <s v="ROBERT "/>
        <m/>
      </sharedItems>
    </cacheField>
    <cacheField name="Prénom" numFmtId="0">
      <sharedItems containsBlank="1" containsMixedTypes="1" containsNumber="1" containsInteger="1" minValue="0" maxValue="0" count="84">
        <n v="0"/>
        <s v="Patrice"/>
        <s v="Romain"/>
        <s v="Corinne"/>
        <s v="Eric"/>
        <s v="Bruno"/>
        <s v="JEAN PIERRE"/>
        <s v="Nelly"/>
        <s v="Gregory"/>
        <s v="Sylvain"/>
        <s v="Ludovic"/>
        <s v="Sabine"/>
        <s v="Christophe"/>
        <s v="François"/>
        <s v="Edouard"/>
        <s v="Joël"/>
        <s v="Lucas"/>
        <s v="Sandrine"/>
        <s v="Daniel"/>
        <s v="Emmanuel"/>
        <s v="Valentin"/>
        <s v="Sandra"/>
        <s v="Philippe"/>
        <s v="Franzy"/>
        <s v="Olivier"/>
        <s v="Theresa"/>
        <s v="Gilbert"/>
        <s v="Alain"/>
        <s v="Hervé"/>
        <s v="Yves"/>
        <s v="Stéphane"/>
        <s v="Frédérique"/>
        <s v="Laurent"/>
        <s v="Quentin"/>
        <s v="Patrick"/>
        <s v="Franz"/>
        <s v="Florence"/>
        <s v="Michelle"/>
        <s v="Sylvie-Caroline"/>
        <s v="Kévin"/>
        <s v="Jany"/>
        <s v="Denis"/>
        <s v="Charles"/>
        <s v="Jean Claude"/>
        <s v="Laure"/>
        <s v="Annabel"/>
        <s v="Michel"/>
        <s v="Erika"/>
        <s v="Colin"/>
        <s v="Didier"/>
        <s v="Alexandre"/>
        <s v="Maxime"/>
        <s v="Béatrice"/>
        <s v="Gilles"/>
        <s v="Wilfrid"/>
        <s v="Cristian"/>
        <s v="Dominique"/>
        <s v="Cédric"/>
        <s v="Sébastien"/>
        <s v="Sylvie"/>
        <s v="Fabienne"/>
        <s v="Antonio"/>
        <s v="Sophie"/>
        <s v="Samuel"/>
        <s v="Thiphaine"/>
        <s v="Matthieu"/>
        <s v="Marc"/>
        <s v="Marie France"/>
        <s v="Maryse"/>
        <s v="Françoise"/>
        <s v="Fabrice"/>
        <s v="Alvina"/>
        <s v="Dorothée"/>
        <s v="Guillaume"/>
        <s v="Anne"/>
        <s v="Pascal"/>
        <s v="Nathalie"/>
        <s v="Tonio"/>
        <s v="Natacha"/>
        <s v="Thierry"/>
        <s v="Flavien"/>
        <s v="Maxence"/>
        <s v="Frédéric"/>
        <m/>
      </sharedItems>
    </cacheField>
    <cacheField name="Catégorie" numFmtId="0">
      <sharedItems containsBlank="1" containsMixedTypes="1" containsNumber="1" containsInteger="1" minValue="0" maxValue="0" count="5">
        <n v="0"/>
        <s v="H"/>
        <s v="D"/>
        <s v="J"/>
        <m/>
      </sharedItems>
    </cacheField>
    <cacheField name="S TOTAL 1" numFmtId="0">
      <sharedItems containsString="0" containsBlank="1" containsNumber="1" containsInteger="1" minValue="0" maxValue="41"/>
    </cacheField>
    <cacheField name="S TOTAL 2" numFmtId="0">
      <sharedItems containsString="0" containsBlank="1" containsNumber="1" containsInteger="1" minValue="0" maxValue="45"/>
    </cacheField>
    <cacheField name="TOTAL VOLEE" numFmtId="0">
      <sharedItems containsString="0" containsBlank="1" containsNumber="1" containsInteger="1" minValue="0" maxValue="86"/>
    </cacheField>
    <cacheField name="Repas" numFmtId="0">
      <sharedItems containsString="0" containsBlank="1" containsNumber="1" containsInteger="1" minValue="0" maxValue="1"/>
    </cacheField>
    <cacheField name="Payé" numFmtId="0">
      <sharedItems containsString="0" containsBlank="1" containsNumber="1" containsInteger="1" minValue="0" maxValue="13"/>
    </cacheField>
    <cacheField name="Mise" numFmtId="0">
      <sharedItems containsBlank="1" containsMixedTypes="1" containsNumber="1" containsInteger="1" minValue="0" maxValue="0"/>
    </cacheField>
    <cacheField name="DIV0" numFmtId="0">
      <sharedItems containsBlank="1"/>
    </cacheField>
    <cacheField name="NomPrénom" numFmtId="0">
      <sharedItems containsBlank="1"/>
    </cacheField>
    <cacheField name="DIV02" numFmtId="0">
      <sharedItems containsString="0" containsBlank="1" containsNumber="1" containsInteger="1" minValue="1" maxValue="4"/>
    </cacheField>
    <cacheField name="1er passage" numFmtId="0">
      <sharedItems count="2">
        <s v=" "/>
        <s v="o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2">
  <r>
    <s v="Samedi"/>
    <x v="0"/>
    <s v="1A"/>
    <x v="0"/>
    <x v="0"/>
    <x v="0"/>
    <x v="0"/>
    <n v="0"/>
    <n v="0"/>
    <x v="0"/>
    <n v="0"/>
    <n v="0"/>
    <n v="0"/>
    <s v="Samedi15h00"/>
    <s v="00"/>
    <n v="1"/>
    <x v="0"/>
  </r>
  <r>
    <s v="Samedi"/>
    <x v="0"/>
    <s v="1B"/>
    <x v="0"/>
    <x v="0"/>
    <x v="0"/>
    <x v="0"/>
    <n v="0"/>
    <n v="0"/>
    <x v="0"/>
    <n v="0"/>
    <n v="0"/>
    <n v="0"/>
    <s v="Samedi15h00"/>
    <s v="00"/>
    <n v="1"/>
    <x v="0"/>
  </r>
  <r>
    <s v="Samedi"/>
    <x v="0"/>
    <s v="1C"/>
    <x v="0"/>
    <x v="0"/>
    <x v="0"/>
    <x v="0"/>
    <n v="0"/>
    <n v="0"/>
    <x v="0"/>
    <n v="0"/>
    <n v="0"/>
    <n v="0"/>
    <s v="Samedi15h00"/>
    <s v="00"/>
    <n v="1"/>
    <x v="0"/>
  </r>
  <r>
    <s v="Samedi"/>
    <x v="0"/>
    <s v="1D"/>
    <x v="0"/>
    <x v="0"/>
    <x v="0"/>
    <x v="0"/>
    <n v="0"/>
    <n v="0"/>
    <x v="0"/>
    <n v="0"/>
    <n v="0"/>
    <n v="0"/>
    <s v="Samedi15h00"/>
    <s v="00"/>
    <n v="1"/>
    <x v="0"/>
  </r>
  <r>
    <s v="Samedi"/>
    <x v="0"/>
    <s v="2A"/>
    <x v="0"/>
    <x v="0"/>
    <x v="0"/>
    <x v="0"/>
    <n v="0"/>
    <n v="0"/>
    <x v="0"/>
    <n v="0"/>
    <n v="0"/>
    <n v="0"/>
    <s v="Samedi15h00"/>
    <s v="00"/>
    <n v="1"/>
    <x v="0"/>
  </r>
  <r>
    <s v="Samedi"/>
    <x v="0"/>
    <s v="2B"/>
    <x v="0"/>
    <x v="0"/>
    <x v="0"/>
    <x v="0"/>
    <n v="0"/>
    <n v="0"/>
    <x v="0"/>
    <n v="0"/>
    <n v="0"/>
    <n v="0"/>
    <s v="Samedi15h00"/>
    <s v="00"/>
    <n v="1"/>
    <x v="0"/>
  </r>
  <r>
    <s v="Samedi"/>
    <x v="0"/>
    <s v="2C"/>
    <x v="0"/>
    <x v="0"/>
    <x v="0"/>
    <x v="0"/>
    <n v="0"/>
    <n v="0"/>
    <x v="0"/>
    <n v="0"/>
    <n v="0"/>
    <n v="0"/>
    <s v="Samedi15h00"/>
    <s v="00"/>
    <n v="1"/>
    <x v="0"/>
  </r>
  <r>
    <s v="Samedi"/>
    <x v="0"/>
    <s v="2D"/>
    <x v="0"/>
    <x v="0"/>
    <x v="0"/>
    <x v="0"/>
    <n v="0"/>
    <n v="0"/>
    <x v="0"/>
    <n v="0"/>
    <n v="0"/>
    <n v="0"/>
    <s v="Samedi15h00"/>
    <s v="00"/>
    <n v="1"/>
    <x v="0"/>
  </r>
  <r>
    <s v="Samedi"/>
    <x v="0"/>
    <s v="3A"/>
    <x v="1"/>
    <x v="1"/>
    <x v="1"/>
    <x v="1"/>
    <n v="26"/>
    <n v="33"/>
    <x v="1"/>
    <n v="0"/>
    <n v="0"/>
    <n v="0"/>
    <s v="Samedi15h00"/>
    <s v="KUSNIERZPatrice"/>
    <n v="1"/>
    <x v="1"/>
  </r>
  <r>
    <s v="Samedi"/>
    <x v="0"/>
    <s v="3B"/>
    <x v="0"/>
    <x v="0"/>
    <x v="0"/>
    <x v="0"/>
    <n v="0"/>
    <n v="0"/>
    <x v="0"/>
    <n v="0"/>
    <n v="0"/>
    <n v="0"/>
    <s v="Samedi15h00"/>
    <s v="00"/>
    <n v="1"/>
    <x v="0"/>
  </r>
  <r>
    <s v="Samedi"/>
    <x v="0"/>
    <s v="3C"/>
    <x v="2"/>
    <x v="2"/>
    <x v="2"/>
    <x v="1"/>
    <n v="35"/>
    <n v="20"/>
    <x v="2"/>
    <n v="0"/>
    <n v="0"/>
    <n v="0"/>
    <s v="Samedi15h00"/>
    <s v="COLLOMBETRomain"/>
    <n v="1"/>
    <x v="1"/>
  </r>
  <r>
    <s v="Samedi"/>
    <x v="0"/>
    <s v="3D"/>
    <x v="3"/>
    <x v="3"/>
    <x v="3"/>
    <x v="2"/>
    <n v="3"/>
    <n v="3"/>
    <x v="3"/>
    <n v="0"/>
    <n v="0"/>
    <n v="0"/>
    <s v="Samedi15h00"/>
    <s v="BRILLANTCorinne"/>
    <n v="1"/>
    <x v="1"/>
  </r>
  <r>
    <s v="Samedi"/>
    <x v="0"/>
    <s v="4A"/>
    <x v="1"/>
    <x v="4"/>
    <x v="4"/>
    <x v="1"/>
    <n v="16"/>
    <n v="6"/>
    <x v="4"/>
    <n v="0"/>
    <n v="0"/>
    <n v="0"/>
    <s v="Samedi15h00"/>
    <s v="SOMPS BARADATEric"/>
    <n v="1"/>
    <x v="1"/>
  </r>
  <r>
    <s v="Samedi"/>
    <x v="0"/>
    <s v="4B"/>
    <x v="4"/>
    <x v="5"/>
    <x v="5"/>
    <x v="1"/>
    <n v="7"/>
    <n v="10"/>
    <x v="5"/>
    <n v="0"/>
    <n v="0"/>
    <n v="0"/>
    <s v="Samedi15h00"/>
    <s v="PINGUENETBruno"/>
    <n v="1"/>
    <x v="1"/>
  </r>
  <r>
    <s v="Samedi"/>
    <x v="0"/>
    <s v="4C"/>
    <x v="5"/>
    <x v="6"/>
    <x v="6"/>
    <x v="1"/>
    <n v="6"/>
    <n v="2"/>
    <x v="6"/>
    <n v="0"/>
    <n v="0"/>
    <n v="0"/>
    <s v="Samedi15h00"/>
    <s v="PRINCEJEAN PIERRE"/>
    <n v="1"/>
    <x v="1"/>
  </r>
  <r>
    <s v="Samedi"/>
    <x v="0"/>
    <s v="4D"/>
    <x v="3"/>
    <x v="7"/>
    <x v="7"/>
    <x v="2"/>
    <n v="10"/>
    <n v="16"/>
    <x v="7"/>
    <n v="0"/>
    <n v="0"/>
    <n v="0"/>
    <s v="Samedi15h00"/>
    <s v="RENONCOURTNelly"/>
    <n v="1"/>
    <x v="1"/>
  </r>
  <r>
    <s v="Samedi"/>
    <x v="0"/>
    <s v="5A"/>
    <x v="6"/>
    <x v="8"/>
    <x v="8"/>
    <x v="1"/>
    <n v="24"/>
    <n v="35"/>
    <x v="1"/>
    <n v="0"/>
    <n v="0"/>
    <n v="0"/>
    <s v="Samedi15h00"/>
    <s v="VERDINGregory"/>
    <n v="1"/>
    <x v="1"/>
  </r>
  <r>
    <s v="Samedi"/>
    <x v="0"/>
    <s v="5B"/>
    <x v="3"/>
    <x v="3"/>
    <x v="9"/>
    <x v="1"/>
    <n v="9"/>
    <n v="7"/>
    <x v="8"/>
    <n v="0"/>
    <n v="0"/>
    <n v="0"/>
    <s v="Samedi15h00"/>
    <s v="BRILLANTSylvain"/>
    <n v="1"/>
    <x v="1"/>
  </r>
  <r>
    <s v="Samedi"/>
    <x v="0"/>
    <s v="5C"/>
    <x v="1"/>
    <x v="9"/>
    <x v="10"/>
    <x v="1"/>
    <n v="7"/>
    <n v="5"/>
    <x v="9"/>
    <n v="0"/>
    <n v="0"/>
    <n v="0"/>
    <s v="Samedi15h00"/>
    <s v="OUALLELudovic"/>
    <n v="1"/>
    <x v="1"/>
  </r>
  <r>
    <s v="Samedi"/>
    <x v="0"/>
    <s v="5D"/>
    <x v="7"/>
    <x v="10"/>
    <x v="11"/>
    <x v="2"/>
    <n v="14"/>
    <n v="22"/>
    <x v="10"/>
    <n v="0"/>
    <n v="0"/>
    <n v="0"/>
    <s v="Samedi15h00"/>
    <s v="NC GAUTHIER (CHASSE)Sabine"/>
    <n v="1"/>
    <x v="1"/>
  </r>
  <r>
    <s v="Samedi"/>
    <x v="0"/>
    <s v="6A"/>
    <x v="8"/>
    <x v="11"/>
    <x v="12"/>
    <x v="1"/>
    <n v="13"/>
    <n v="22"/>
    <x v="11"/>
    <n v="0"/>
    <n v="0"/>
    <n v="0"/>
    <s v="Samedi15h00"/>
    <s v="VAN HOUTTEChristophe"/>
    <n v="1"/>
    <x v="1"/>
  </r>
  <r>
    <s v="Samedi"/>
    <x v="0"/>
    <s v="6B"/>
    <x v="3"/>
    <x v="12"/>
    <x v="13"/>
    <x v="1"/>
    <n v="9"/>
    <n v="9"/>
    <x v="12"/>
    <n v="0"/>
    <n v="0"/>
    <n v="0"/>
    <s v="Samedi15h00"/>
    <s v="CAVALLAZZIFrançois"/>
    <n v="1"/>
    <x v="1"/>
  </r>
  <r>
    <s v="Samedi"/>
    <x v="0"/>
    <s v="6C"/>
    <x v="7"/>
    <x v="13"/>
    <x v="14"/>
    <x v="1"/>
    <n v="13"/>
    <n v="8"/>
    <x v="13"/>
    <n v="0"/>
    <n v="0"/>
    <n v="0"/>
    <s v="Samedi15h00"/>
    <s v="LAURENTEdouard"/>
    <n v="1"/>
    <x v="1"/>
  </r>
  <r>
    <s v="Samedi"/>
    <x v="0"/>
    <s v="6D"/>
    <x v="6"/>
    <x v="14"/>
    <x v="15"/>
    <x v="1"/>
    <n v="12"/>
    <n v="19"/>
    <x v="14"/>
    <n v="0"/>
    <n v="0"/>
    <n v="0"/>
    <s v="Samedi15h00"/>
    <s v="HOHWEILLERJoël"/>
    <n v="1"/>
    <x v="1"/>
  </r>
  <r>
    <s v="Samedi"/>
    <x v="0"/>
    <s v="7A"/>
    <x v="9"/>
    <x v="15"/>
    <x v="16"/>
    <x v="1"/>
    <n v="2"/>
    <n v="7"/>
    <x v="15"/>
    <n v="0"/>
    <n v="0"/>
    <n v="0"/>
    <s v="Samedi15h00"/>
    <s v="TURIANILucas"/>
    <n v="1"/>
    <x v="1"/>
  </r>
  <r>
    <s v="Samedi"/>
    <x v="0"/>
    <s v="7B"/>
    <x v="0"/>
    <x v="0"/>
    <x v="0"/>
    <x v="0"/>
    <n v="0"/>
    <n v="0"/>
    <x v="0"/>
    <n v="0"/>
    <n v="0"/>
    <n v="0"/>
    <s v="Samedi15h00"/>
    <s v="00"/>
    <n v="1"/>
    <x v="0"/>
  </r>
  <r>
    <s v="Samedi"/>
    <x v="0"/>
    <s v="7C"/>
    <x v="8"/>
    <x v="16"/>
    <x v="17"/>
    <x v="2"/>
    <n v="15"/>
    <n v="8"/>
    <x v="16"/>
    <n v="0"/>
    <n v="0"/>
    <n v="0"/>
    <s v="Samedi15h00"/>
    <s v="EVRAERTSandrine"/>
    <n v="1"/>
    <x v="1"/>
  </r>
  <r>
    <s v="Samedi"/>
    <x v="0"/>
    <s v="7D"/>
    <x v="10"/>
    <x v="17"/>
    <x v="18"/>
    <x v="1"/>
    <n v="20"/>
    <n v="24"/>
    <x v="17"/>
    <n v="0"/>
    <n v="0"/>
    <n v="0"/>
    <s v="Samedi15h00"/>
    <s v="RIVARDDaniel"/>
    <n v="1"/>
    <x v="1"/>
  </r>
  <r>
    <s v="Samedi"/>
    <x v="0"/>
    <s v="8A"/>
    <x v="11"/>
    <x v="18"/>
    <x v="19"/>
    <x v="1"/>
    <n v="20"/>
    <n v="17"/>
    <x v="18"/>
    <n v="0"/>
    <n v="0"/>
    <n v="0"/>
    <s v="Samedi15h00"/>
    <s v="COURTEILLEEmmanuel"/>
    <n v="1"/>
    <x v="1"/>
  </r>
  <r>
    <s v="Samedi"/>
    <x v="0"/>
    <s v="8B"/>
    <x v="12"/>
    <x v="19"/>
    <x v="20"/>
    <x v="1"/>
    <n v="38"/>
    <n v="40"/>
    <x v="19"/>
    <n v="0"/>
    <n v="0"/>
    <n v="0"/>
    <s v="Samedi15h00"/>
    <s v="NINIVEValentin"/>
    <n v="1"/>
    <x v="1"/>
  </r>
  <r>
    <s v="Samedi"/>
    <x v="0"/>
    <s v="8C"/>
    <x v="6"/>
    <x v="20"/>
    <x v="21"/>
    <x v="2"/>
    <n v="6"/>
    <n v="12"/>
    <x v="12"/>
    <n v="0"/>
    <n v="0"/>
    <n v="0"/>
    <s v="Samedi15h00"/>
    <s v="LEGERSandra"/>
    <n v="1"/>
    <x v="1"/>
  </r>
  <r>
    <s v="Samedi"/>
    <x v="0"/>
    <s v="8D"/>
    <x v="1"/>
    <x v="21"/>
    <x v="22"/>
    <x v="1"/>
    <n v="8"/>
    <n v="11"/>
    <x v="20"/>
    <n v="0"/>
    <n v="0"/>
    <n v="0"/>
    <s v="Samedi15h00"/>
    <s v="BLADTPhilippe"/>
    <n v="1"/>
    <x v="1"/>
  </r>
  <r>
    <s v="Samedi"/>
    <x v="0"/>
    <s v="9A"/>
    <x v="6"/>
    <x v="22"/>
    <x v="23"/>
    <x v="1"/>
    <n v="9"/>
    <n v="6"/>
    <x v="21"/>
    <n v="0"/>
    <n v="0"/>
    <n v="0"/>
    <s v="Samedi15h00"/>
    <s v="PELCFranzy"/>
    <n v="1"/>
    <x v="1"/>
  </r>
  <r>
    <s v="Samedi"/>
    <x v="0"/>
    <s v="9B"/>
    <x v="13"/>
    <x v="23"/>
    <x v="24"/>
    <x v="1"/>
    <n v="8"/>
    <n v="11"/>
    <x v="20"/>
    <n v="0"/>
    <n v="0"/>
    <n v="0"/>
    <s v="Samedi15h00"/>
    <s v="NC NOEL (CHASSE)Olivier"/>
    <n v="1"/>
    <x v="1"/>
  </r>
  <r>
    <s v="Samedi"/>
    <x v="0"/>
    <s v="9C"/>
    <x v="14"/>
    <x v="24"/>
    <x v="25"/>
    <x v="2"/>
    <n v="5"/>
    <n v="11"/>
    <x v="8"/>
    <n v="0"/>
    <n v="0"/>
    <n v="0"/>
    <s v="Samedi15h00"/>
    <s v="WEYLANDTheresa"/>
    <n v="1"/>
    <x v="1"/>
  </r>
  <r>
    <s v="Samedi"/>
    <x v="0"/>
    <s v="9D"/>
    <x v="15"/>
    <x v="25"/>
    <x v="18"/>
    <x v="1"/>
    <n v="30"/>
    <n v="30"/>
    <x v="22"/>
    <n v="0"/>
    <n v="0"/>
    <n v="0"/>
    <s v="Samedi15h00"/>
    <s v="QUERRYDaniel"/>
    <n v="1"/>
    <x v="1"/>
  </r>
  <r>
    <s v="Samedi"/>
    <x v="0"/>
    <s v="10A"/>
    <x v="16"/>
    <x v="26"/>
    <x v="26"/>
    <x v="1"/>
    <n v="7"/>
    <n v="13"/>
    <x v="23"/>
    <n v="0"/>
    <n v="0"/>
    <n v="0"/>
    <s v="Samedi15h00"/>
    <s v="GUIOUBLYGilbert"/>
    <n v="1"/>
    <x v="1"/>
  </r>
  <r>
    <s v="Samedi"/>
    <x v="0"/>
    <s v="10B"/>
    <x v="17"/>
    <x v="27"/>
    <x v="27"/>
    <x v="1"/>
    <n v="30"/>
    <n v="34"/>
    <x v="24"/>
    <n v="0"/>
    <n v="0"/>
    <s v="PAYEE CHQ"/>
    <s v="Samedi15h00"/>
    <s v="MERVEILLEAlain"/>
    <n v="1"/>
    <x v="1"/>
  </r>
  <r>
    <s v="Samedi"/>
    <x v="0"/>
    <s v="10C"/>
    <x v="18"/>
    <x v="28"/>
    <x v="28"/>
    <x v="1"/>
    <n v="20"/>
    <n v="21"/>
    <x v="25"/>
    <n v="0"/>
    <n v="0"/>
    <n v="0"/>
    <s v="Samedi15h00"/>
    <s v="SIROITHervé"/>
    <n v="1"/>
    <x v="1"/>
  </r>
  <r>
    <s v="Samedi"/>
    <x v="0"/>
    <s v="10D"/>
    <x v="0"/>
    <x v="0"/>
    <x v="0"/>
    <x v="0"/>
    <n v="0"/>
    <n v="0"/>
    <x v="0"/>
    <n v="0"/>
    <n v="0"/>
    <n v="0"/>
    <s v="Samedi15h00"/>
    <s v="00"/>
    <n v="1"/>
    <x v="0"/>
  </r>
  <r>
    <s v="Samedi"/>
    <x v="0"/>
    <s v="11A"/>
    <x v="19"/>
    <x v="29"/>
    <x v="29"/>
    <x v="1"/>
    <n v="11"/>
    <n v="13"/>
    <x v="26"/>
    <n v="0"/>
    <n v="0"/>
    <n v="0"/>
    <s v="Samedi15h00"/>
    <s v="EPIVENTYves"/>
    <n v="1"/>
    <x v="1"/>
  </r>
  <r>
    <s v="Samedi"/>
    <x v="0"/>
    <s v="11B"/>
    <x v="16"/>
    <x v="30"/>
    <x v="30"/>
    <x v="1"/>
    <n v="19"/>
    <n v="13"/>
    <x v="27"/>
    <n v="0"/>
    <n v="0"/>
    <n v="0"/>
    <s v="Samedi15h00"/>
    <s v="CALBRYStéphane"/>
    <n v="1"/>
    <x v="1"/>
  </r>
  <r>
    <s v="Samedi"/>
    <x v="0"/>
    <s v="11C"/>
    <x v="20"/>
    <x v="31"/>
    <x v="31"/>
    <x v="2"/>
    <n v="26"/>
    <n v="23"/>
    <x v="28"/>
    <n v="0"/>
    <n v="0"/>
    <n v="0"/>
    <s v="Samedi15h00"/>
    <s v="PARMENTIERFrédérique"/>
    <n v="1"/>
    <x v="1"/>
  </r>
  <r>
    <s v="Samedi"/>
    <x v="0"/>
    <s v="11D"/>
    <x v="0"/>
    <x v="0"/>
    <x v="0"/>
    <x v="0"/>
    <n v="0"/>
    <n v="0"/>
    <x v="0"/>
    <n v="0"/>
    <n v="0"/>
    <n v="0"/>
    <s v="Samedi15h00"/>
    <s v="00"/>
    <n v="1"/>
    <x v="0"/>
  </r>
  <r>
    <s v="Samedi"/>
    <x v="0"/>
    <s v="12A"/>
    <x v="0"/>
    <x v="0"/>
    <x v="0"/>
    <x v="0"/>
    <n v="0"/>
    <n v="0"/>
    <x v="0"/>
    <n v="0"/>
    <n v="0"/>
    <n v="0"/>
    <s v="Samedi15h00"/>
    <s v="00"/>
    <n v="1"/>
    <x v="0"/>
  </r>
  <r>
    <s v="Samedi"/>
    <x v="0"/>
    <s v="12B"/>
    <x v="0"/>
    <x v="0"/>
    <x v="0"/>
    <x v="0"/>
    <n v="0"/>
    <n v="0"/>
    <x v="0"/>
    <n v="0"/>
    <n v="0"/>
    <n v="0"/>
    <s v="Samedi15h00"/>
    <s v="00"/>
    <n v="1"/>
    <x v="0"/>
  </r>
  <r>
    <s v="Samedi"/>
    <x v="0"/>
    <s v="12C"/>
    <x v="0"/>
    <x v="0"/>
    <x v="0"/>
    <x v="0"/>
    <n v="0"/>
    <n v="0"/>
    <x v="0"/>
    <n v="0"/>
    <n v="0"/>
    <n v="0"/>
    <s v="Samedi15h00"/>
    <s v="00"/>
    <n v="1"/>
    <x v="0"/>
  </r>
  <r>
    <s v="Samedi"/>
    <x v="0"/>
    <s v="12D"/>
    <x v="0"/>
    <x v="0"/>
    <x v="0"/>
    <x v="0"/>
    <n v="0"/>
    <n v="0"/>
    <x v="0"/>
    <n v="0"/>
    <n v="0"/>
    <n v="0"/>
    <s v="Samedi15h00"/>
    <s v="00"/>
    <n v="1"/>
    <x v="0"/>
  </r>
  <r>
    <s v="Dimanche"/>
    <x v="1"/>
    <s v="1A"/>
    <x v="0"/>
    <x v="0"/>
    <x v="0"/>
    <x v="0"/>
    <n v="0"/>
    <n v="0"/>
    <x v="0"/>
    <n v="0"/>
    <n v="0"/>
    <n v="0"/>
    <s v="Dimanche9h30"/>
    <s v="00"/>
    <n v="2"/>
    <x v="0"/>
  </r>
  <r>
    <s v="Dimanche"/>
    <x v="1"/>
    <s v="1B"/>
    <x v="0"/>
    <x v="0"/>
    <x v="0"/>
    <x v="0"/>
    <n v="0"/>
    <n v="0"/>
    <x v="0"/>
    <n v="0"/>
    <n v="0"/>
    <n v="0"/>
    <s v="Dimanche9h30"/>
    <s v="00"/>
    <n v="2"/>
    <x v="0"/>
  </r>
  <r>
    <s v="Dimanche"/>
    <x v="1"/>
    <s v="1C"/>
    <x v="0"/>
    <x v="0"/>
    <x v="0"/>
    <x v="0"/>
    <n v="0"/>
    <n v="0"/>
    <x v="0"/>
    <n v="0"/>
    <n v="0"/>
    <n v="0"/>
    <s v="Dimanche9h30"/>
    <s v="00"/>
    <n v="2"/>
    <x v="0"/>
  </r>
  <r>
    <s v="Dimanche"/>
    <x v="1"/>
    <s v="1D"/>
    <x v="0"/>
    <x v="0"/>
    <x v="0"/>
    <x v="0"/>
    <n v="0"/>
    <n v="0"/>
    <x v="0"/>
    <n v="0"/>
    <n v="0"/>
    <n v="0"/>
    <s v="Dimanche9h30"/>
    <s v="00"/>
    <n v="2"/>
    <x v="0"/>
  </r>
  <r>
    <s v="Dimanche"/>
    <x v="1"/>
    <s v="2A"/>
    <x v="21"/>
    <x v="32"/>
    <x v="32"/>
    <x v="1"/>
    <n v="37"/>
    <n v="28"/>
    <x v="29"/>
    <n v="1"/>
    <n v="13"/>
    <n v="0"/>
    <s v="Dimanche9h30"/>
    <s v="HOTTEKIETLaurent"/>
    <n v="2"/>
    <x v="1"/>
  </r>
  <r>
    <s v="Dimanche"/>
    <x v="1"/>
    <s v="2B"/>
    <x v="22"/>
    <x v="33"/>
    <x v="33"/>
    <x v="1"/>
    <n v="9"/>
    <n v="18"/>
    <x v="30"/>
    <n v="0"/>
    <n v="0"/>
    <s v="PAYEE CHQ"/>
    <s v="Dimanche9h30"/>
    <s v="COUPEQuentin"/>
    <n v="2"/>
    <x v="1"/>
  </r>
  <r>
    <s v="Dimanche"/>
    <x v="1"/>
    <s v="2C"/>
    <x v="0"/>
    <x v="0"/>
    <x v="0"/>
    <x v="0"/>
    <n v="0"/>
    <n v="0"/>
    <x v="0"/>
    <n v="0"/>
    <n v="0"/>
    <n v="0"/>
    <s v="Dimanche9h30"/>
    <s v="00"/>
    <n v="2"/>
    <x v="0"/>
  </r>
  <r>
    <s v="Dimanche"/>
    <x v="1"/>
    <s v="2D"/>
    <x v="23"/>
    <x v="34"/>
    <x v="4"/>
    <x v="1"/>
    <n v="35"/>
    <n v="32"/>
    <x v="31"/>
    <n v="0"/>
    <n v="0"/>
    <n v="0"/>
    <s v="Dimanche9h30"/>
    <s v="DUGARDINEric"/>
    <n v="2"/>
    <x v="1"/>
  </r>
  <r>
    <s v="Dimanche"/>
    <x v="1"/>
    <s v="3A"/>
    <x v="24"/>
    <x v="35"/>
    <x v="34"/>
    <x v="1"/>
    <n v="10"/>
    <n v="13"/>
    <x v="16"/>
    <n v="1"/>
    <n v="13"/>
    <n v="0"/>
    <s v="Dimanche9h30"/>
    <s v="RAMSEYPatrick"/>
    <n v="2"/>
    <x v="1"/>
  </r>
  <r>
    <s v="Dimanche"/>
    <x v="1"/>
    <s v="3B"/>
    <x v="25"/>
    <x v="36"/>
    <x v="24"/>
    <x v="1"/>
    <n v="37"/>
    <n v="28"/>
    <x v="29"/>
    <n v="0"/>
    <n v="0"/>
    <n v="0"/>
    <s v="Dimanche9h30"/>
    <s v="ROBERTOlivier"/>
    <n v="2"/>
    <x v="1"/>
  </r>
  <r>
    <s v="Dimanche"/>
    <x v="1"/>
    <s v="3C"/>
    <x v="21"/>
    <x v="37"/>
    <x v="35"/>
    <x v="1"/>
    <n v="30"/>
    <n v="26"/>
    <x v="32"/>
    <n v="1"/>
    <n v="13"/>
    <n v="0"/>
    <s v="Dimanche9h30"/>
    <s v="BARTHFranz"/>
    <n v="2"/>
    <x v="1"/>
  </r>
  <r>
    <s v="Dimanche"/>
    <x v="1"/>
    <s v="3D"/>
    <x v="22"/>
    <x v="38"/>
    <x v="36"/>
    <x v="2"/>
    <n v="27"/>
    <n v="10"/>
    <x v="18"/>
    <n v="0"/>
    <n v="0"/>
    <s v="PAYEE CHQ"/>
    <s v="Dimanche9h30"/>
    <s v="SCHIDLOWERFlorence"/>
    <n v="2"/>
    <x v="1"/>
  </r>
  <r>
    <s v="Dimanche"/>
    <x v="1"/>
    <s v="4A"/>
    <x v="0"/>
    <x v="0"/>
    <x v="0"/>
    <x v="0"/>
    <n v="0"/>
    <n v="0"/>
    <x v="0"/>
    <n v="1"/>
    <n v="13"/>
    <n v="0"/>
    <s v="Dimanche9h30"/>
    <s v="00"/>
    <n v="2"/>
    <x v="0"/>
  </r>
  <r>
    <s v="Dimanche"/>
    <x v="1"/>
    <s v="4B"/>
    <x v="26"/>
    <x v="39"/>
    <x v="18"/>
    <x v="1"/>
    <n v="38"/>
    <n v="34"/>
    <x v="33"/>
    <n v="1"/>
    <n v="13"/>
    <n v="0"/>
    <s v="Dimanche9h30"/>
    <s v="MORINDaniel"/>
    <n v="2"/>
    <x v="1"/>
  </r>
  <r>
    <s v="Dimanche"/>
    <x v="1"/>
    <s v="4C"/>
    <x v="24"/>
    <x v="40"/>
    <x v="37"/>
    <x v="2"/>
    <n v="5"/>
    <n v="8"/>
    <x v="34"/>
    <n v="1"/>
    <n v="13"/>
    <n v="0"/>
    <s v="Dimanche9h30"/>
    <s v="VOISINMichelle"/>
    <n v="2"/>
    <x v="1"/>
  </r>
  <r>
    <s v="Dimanche"/>
    <x v="1"/>
    <s v="4D"/>
    <x v="7"/>
    <x v="41"/>
    <x v="38"/>
    <x v="2"/>
    <n v="15"/>
    <n v="13"/>
    <x v="35"/>
    <n v="1"/>
    <n v="0"/>
    <s v="PAYEE CHQ"/>
    <s v="Dimanche9h30"/>
    <s v="GEEVERSSylvie-Caroline"/>
    <n v="2"/>
    <x v="1"/>
  </r>
  <r>
    <s v="Dimanche"/>
    <x v="1"/>
    <s v="5A"/>
    <x v="0"/>
    <x v="0"/>
    <x v="0"/>
    <x v="0"/>
    <n v="0"/>
    <n v="0"/>
    <x v="0"/>
    <n v="1"/>
    <n v="13"/>
    <n v="0"/>
    <s v="Dimanche9h30"/>
    <s v="00"/>
    <n v="2"/>
    <x v="0"/>
  </r>
  <r>
    <s v="Dimanche"/>
    <x v="1"/>
    <s v="5B"/>
    <x v="21"/>
    <x v="42"/>
    <x v="39"/>
    <x v="1"/>
    <n v="14"/>
    <n v="17"/>
    <x v="14"/>
    <n v="1"/>
    <n v="13"/>
    <n v="0"/>
    <s v="Dimanche9h30"/>
    <s v="HEBERTKévin"/>
    <n v="2"/>
    <x v="1"/>
  </r>
  <r>
    <s v="Dimanche"/>
    <x v="1"/>
    <s v="5C"/>
    <x v="26"/>
    <x v="43"/>
    <x v="40"/>
    <x v="1"/>
    <n v="10"/>
    <n v="8"/>
    <x v="12"/>
    <n v="1"/>
    <n v="13"/>
    <n v="0"/>
    <s v="Dimanche9h30"/>
    <s v="NC DAVID (DIVERS)Jany"/>
    <n v="2"/>
    <x v="1"/>
  </r>
  <r>
    <s v="Dimanche"/>
    <x v="1"/>
    <s v="5D"/>
    <x v="7"/>
    <x v="44"/>
    <x v="41"/>
    <x v="1"/>
    <n v="11"/>
    <n v="23"/>
    <x v="36"/>
    <n v="1"/>
    <n v="0"/>
    <s v="PAYEE CHQ"/>
    <s v="Dimanche9h30"/>
    <s v="SEMBELDenis"/>
    <n v="2"/>
    <x v="1"/>
  </r>
  <r>
    <s v="Dimanche"/>
    <x v="1"/>
    <s v="6A"/>
    <x v="7"/>
    <x v="45"/>
    <x v="42"/>
    <x v="1"/>
    <n v="20"/>
    <n v="9"/>
    <x v="37"/>
    <n v="1"/>
    <n v="0"/>
    <s v="PAYEE CHQ"/>
    <s v="Dimanche9h30"/>
    <s v="VIOLOCharles"/>
    <n v="2"/>
    <x v="1"/>
  </r>
  <r>
    <s v="Dimanche"/>
    <x v="1"/>
    <s v="6B"/>
    <x v="24"/>
    <x v="46"/>
    <x v="43"/>
    <x v="1"/>
    <n v="5"/>
    <n v="6"/>
    <x v="38"/>
    <n v="1"/>
    <n v="13"/>
    <n v="0"/>
    <s v="Dimanche9h30"/>
    <s v="DUCREUXJean Claude"/>
    <n v="2"/>
    <x v="1"/>
  </r>
  <r>
    <s v="Dimanche"/>
    <x v="1"/>
    <s v="6C"/>
    <x v="27"/>
    <x v="47"/>
    <x v="44"/>
    <x v="2"/>
    <n v="11"/>
    <n v="5"/>
    <x v="8"/>
    <n v="1"/>
    <n v="13"/>
    <n v="0"/>
    <s v="Dimanche9h30"/>
    <s v="DUBOISLaure"/>
    <n v="2"/>
    <x v="1"/>
  </r>
  <r>
    <s v="Dimanche"/>
    <x v="1"/>
    <s v="6D"/>
    <x v="22"/>
    <x v="48"/>
    <x v="45"/>
    <x v="2"/>
    <n v="14"/>
    <n v="13"/>
    <x v="30"/>
    <n v="0"/>
    <n v="0"/>
    <s v="PAYEE CHQ"/>
    <s v="Dimanche9h30"/>
    <s v="LEGRAINAnnabel"/>
    <n v="2"/>
    <x v="1"/>
  </r>
  <r>
    <s v="Dimanche"/>
    <x v="1"/>
    <s v="7A"/>
    <x v="7"/>
    <x v="49"/>
    <x v="46"/>
    <x v="1"/>
    <n v="15"/>
    <n v="9"/>
    <x v="26"/>
    <n v="1"/>
    <n v="0"/>
    <s v="PAYEE CHQ"/>
    <s v="Dimanche9h30"/>
    <s v="LAIGNELMichel"/>
    <n v="2"/>
    <x v="1"/>
  </r>
  <r>
    <s v="Dimanche"/>
    <x v="1"/>
    <s v="7B"/>
    <x v="22"/>
    <x v="50"/>
    <x v="12"/>
    <x v="1"/>
    <n v="26"/>
    <n v="31"/>
    <x v="39"/>
    <n v="0"/>
    <n v="0"/>
    <s v="PAYEE CHQ"/>
    <s v="Dimanche9h30"/>
    <s v="BLONDEAUChristophe"/>
    <n v="2"/>
    <x v="1"/>
  </r>
  <r>
    <s v="Dimanche"/>
    <x v="1"/>
    <s v="7C"/>
    <x v="21"/>
    <x v="51"/>
    <x v="1"/>
    <x v="1"/>
    <n v="14"/>
    <n v="20"/>
    <x v="36"/>
    <n v="1"/>
    <n v="13"/>
    <n v="0"/>
    <s v="Dimanche9h30"/>
    <s v="COURIVAUDPatrice"/>
    <n v="2"/>
    <x v="1"/>
  </r>
  <r>
    <s v="Dimanche"/>
    <x v="1"/>
    <s v="7D"/>
    <x v="24"/>
    <x v="52"/>
    <x v="47"/>
    <x v="2"/>
    <n v="14"/>
    <n v="10"/>
    <x v="26"/>
    <n v="1"/>
    <n v="13"/>
    <n v="0"/>
    <s v="Dimanche9h30"/>
    <s v="NC LOUPE (DIVERS)Erika"/>
    <n v="2"/>
    <x v="1"/>
  </r>
  <r>
    <s v="Dimanche"/>
    <x v="1"/>
    <s v="8A"/>
    <x v="24"/>
    <x v="53"/>
    <x v="2"/>
    <x v="1"/>
    <n v="10"/>
    <n v="21"/>
    <x v="14"/>
    <n v="1"/>
    <n v="13"/>
    <n v="0"/>
    <s v="Dimanche9h30"/>
    <s v="STANCHINARomain"/>
    <n v="2"/>
    <x v="1"/>
  </r>
  <r>
    <s v="Dimanche"/>
    <x v="1"/>
    <s v="8B"/>
    <x v="21"/>
    <x v="54"/>
    <x v="48"/>
    <x v="1"/>
    <n v="2"/>
    <n v="11"/>
    <x v="34"/>
    <n v="1"/>
    <n v="13"/>
    <n v="0"/>
    <s v="Dimanche9h30"/>
    <s v="FAUVELColin"/>
    <n v="2"/>
    <x v="1"/>
  </r>
  <r>
    <s v="Dimanche"/>
    <x v="1"/>
    <s v="8C"/>
    <x v="7"/>
    <x v="55"/>
    <x v="49"/>
    <x v="1"/>
    <n v="6"/>
    <n v="16"/>
    <x v="4"/>
    <n v="1"/>
    <n v="0"/>
    <s v="PAYEE CHQ"/>
    <s v="Dimanche9h30"/>
    <s v="NC CHABIN (DIVERS)Didier"/>
    <n v="2"/>
    <x v="1"/>
  </r>
  <r>
    <s v="Dimanche"/>
    <x v="1"/>
    <s v="8D"/>
    <x v="22"/>
    <x v="56"/>
    <x v="50"/>
    <x v="1"/>
    <n v="20"/>
    <n v="8"/>
    <x v="35"/>
    <n v="0"/>
    <n v="0"/>
    <s v="PAYEE CHQ"/>
    <s v="Dimanche9h30"/>
    <s v="LOMBARDAlexandre"/>
    <n v="2"/>
    <x v="1"/>
  </r>
  <r>
    <s v="Dimanche"/>
    <x v="1"/>
    <s v="9A"/>
    <x v="22"/>
    <x v="56"/>
    <x v="51"/>
    <x v="1"/>
    <n v="25"/>
    <n v="27"/>
    <x v="40"/>
    <n v="0"/>
    <n v="0"/>
    <s v="PAYEE CHQ"/>
    <s v="Dimanche9h30"/>
    <s v="LOMBARDMaxime"/>
    <n v="2"/>
    <x v="1"/>
  </r>
  <r>
    <s v="Dimanche"/>
    <x v="1"/>
    <s v="9B"/>
    <x v="7"/>
    <x v="57"/>
    <x v="52"/>
    <x v="2"/>
    <n v="6"/>
    <n v="19"/>
    <x v="41"/>
    <n v="1"/>
    <n v="0"/>
    <s v="PAYEE CHQ"/>
    <s v="Dimanche9h30"/>
    <s v="NC HUGUET (DIVERS)Béatrice"/>
    <n v="2"/>
    <x v="1"/>
  </r>
  <r>
    <s v="Dimanche"/>
    <x v="1"/>
    <s v="9C"/>
    <x v="0"/>
    <x v="0"/>
    <x v="0"/>
    <x v="0"/>
    <n v="0"/>
    <n v="0"/>
    <x v="0"/>
    <n v="0"/>
    <n v="0"/>
    <n v="0"/>
    <s v="Dimanche9h30"/>
    <s v="00"/>
    <n v="2"/>
    <x v="0"/>
  </r>
  <r>
    <s v="Dimanche"/>
    <x v="1"/>
    <s v="9D"/>
    <x v="21"/>
    <x v="58"/>
    <x v="53"/>
    <x v="1"/>
    <n v="3"/>
    <n v="5"/>
    <x v="6"/>
    <n v="1"/>
    <n v="13"/>
    <n v="0"/>
    <s v="Dimanche9h30"/>
    <s v="MARTINGilles"/>
    <n v="2"/>
    <x v="1"/>
  </r>
  <r>
    <s v="Dimanche"/>
    <x v="1"/>
    <s v="10A"/>
    <x v="7"/>
    <x v="59"/>
    <x v="54"/>
    <x v="1"/>
    <n v="21"/>
    <n v="28"/>
    <x v="28"/>
    <n v="0"/>
    <n v="0"/>
    <s v="PAYEE CHQ"/>
    <s v="Dimanche9h30"/>
    <s v="NC DELACOURT (DIVERS)Wilfrid"/>
    <n v="2"/>
    <x v="1"/>
  </r>
  <r>
    <s v="Dimanche"/>
    <x v="1"/>
    <s v="10B"/>
    <x v="28"/>
    <x v="60"/>
    <x v="55"/>
    <x v="1"/>
    <n v="16"/>
    <n v="19"/>
    <x v="11"/>
    <n v="1"/>
    <n v="13"/>
    <n v="0"/>
    <s v="Dimanche9h30"/>
    <s v="MARTIN NIETOCristian"/>
    <n v="2"/>
    <x v="1"/>
  </r>
  <r>
    <s v="Dimanche"/>
    <x v="1"/>
    <s v="10C"/>
    <x v="19"/>
    <x v="29"/>
    <x v="29"/>
    <x v="1"/>
    <n v="12"/>
    <n v="11"/>
    <x v="16"/>
    <n v="0"/>
    <n v="0"/>
    <n v="0"/>
    <s v="Dimanche9h30"/>
    <s v="EPIVENTYves"/>
    <n v="2"/>
    <x v="0"/>
  </r>
  <r>
    <s v="Dimanche"/>
    <x v="1"/>
    <s v="10D"/>
    <x v="17"/>
    <x v="27"/>
    <x v="27"/>
    <x v="1"/>
    <n v="26"/>
    <n v="34"/>
    <x v="22"/>
    <n v="1"/>
    <n v="13"/>
    <s v="PAYEE CHQ"/>
    <s v="Dimanche9h30"/>
    <s v="MERVEILLEAlain"/>
    <n v="2"/>
    <x v="0"/>
  </r>
  <r>
    <s v="Dimanche"/>
    <x v="1"/>
    <s v="11A"/>
    <x v="8"/>
    <x v="11"/>
    <x v="12"/>
    <x v="1"/>
    <n v="28"/>
    <n v="23"/>
    <x v="42"/>
    <n v="0"/>
    <n v="0"/>
    <n v="0"/>
    <s v="Dimanche9h30"/>
    <s v="VAN HOUTTEChristophe"/>
    <n v="2"/>
    <x v="0"/>
  </r>
  <r>
    <s v="Dimanche"/>
    <x v="1"/>
    <s v="11B"/>
    <x v="0"/>
    <x v="0"/>
    <x v="0"/>
    <x v="0"/>
    <n v="0"/>
    <n v="0"/>
    <x v="0"/>
    <n v="0"/>
    <n v="0"/>
    <n v="0"/>
    <s v="Dimanche9h30"/>
    <s v="00"/>
    <n v="2"/>
    <x v="0"/>
  </r>
  <r>
    <s v="Dimanche"/>
    <x v="1"/>
    <s v="11C"/>
    <x v="0"/>
    <x v="0"/>
    <x v="0"/>
    <x v="0"/>
    <n v="0"/>
    <n v="0"/>
    <x v="0"/>
    <n v="0"/>
    <n v="0"/>
    <n v="0"/>
    <s v="Dimanche9h30"/>
    <s v="00"/>
    <n v="2"/>
    <x v="0"/>
  </r>
  <r>
    <s v="Dimanche"/>
    <x v="1"/>
    <s v="11D"/>
    <x v="8"/>
    <x v="16"/>
    <x v="17"/>
    <x v="2"/>
    <n v="11"/>
    <n v="13"/>
    <x v="26"/>
    <n v="0"/>
    <n v="0"/>
    <n v="0"/>
    <s v="Dimanche9h30"/>
    <s v="EVRAERTSandrine"/>
    <n v="2"/>
    <x v="0"/>
  </r>
  <r>
    <s v="Dimanche"/>
    <x v="1"/>
    <s v="12A"/>
    <x v="0"/>
    <x v="0"/>
    <x v="0"/>
    <x v="0"/>
    <n v="0"/>
    <n v="0"/>
    <x v="0"/>
    <n v="0"/>
    <n v="0"/>
    <n v="0"/>
    <s v="Dimanche9h30"/>
    <s v="00"/>
    <n v="2"/>
    <x v="0"/>
  </r>
  <r>
    <s v="Dimanche"/>
    <x v="1"/>
    <s v="12B"/>
    <x v="0"/>
    <x v="0"/>
    <x v="0"/>
    <x v="0"/>
    <n v="0"/>
    <n v="0"/>
    <x v="0"/>
    <n v="0"/>
    <n v="0"/>
    <n v="0"/>
    <s v="Dimanche9h30"/>
    <s v="00"/>
    <n v="2"/>
    <x v="0"/>
  </r>
  <r>
    <s v="Dimanche"/>
    <x v="1"/>
    <s v="12C"/>
    <x v="0"/>
    <x v="0"/>
    <x v="0"/>
    <x v="0"/>
    <n v="0"/>
    <n v="0"/>
    <x v="0"/>
    <n v="0"/>
    <n v="0"/>
    <n v="0"/>
    <s v="Dimanche9h30"/>
    <s v="00"/>
    <n v="2"/>
    <x v="0"/>
  </r>
  <r>
    <s v="Dimanche"/>
    <x v="1"/>
    <s v="12D"/>
    <x v="0"/>
    <x v="0"/>
    <x v="0"/>
    <x v="0"/>
    <n v="0"/>
    <n v="0"/>
    <x v="0"/>
    <n v="0"/>
    <n v="0"/>
    <n v="0"/>
    <s v="Dimanche9h30"/>
    <s v="00"/>
    <n v="2"/>
    <x v="0"/>
  </r>
  <r>
    <s v="Dimanche"/>
    <x v="2"/>
    <s v="1A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1B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1C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1D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2A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2B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2C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2D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3A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3B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3C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3D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4A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4B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4C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4D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5A"/>
    <x v="29"/>
    <x v="61"/>
    <x v="56"/>
    <x v="1"/>
    <n v="25"/>
    <n v="14"/>
    <x v="43"/>
    <n v="1"/>
    <n v="13"/>
    <n v="0"/>
    <s v="Dimanche12h00"/>
    <s v="ETIEVANTDominique"/>
    <n v="3"/>
    <x v="1"/>
  </r>
  <r>
    <s v="Dimanche"/>
    <x v="2"/>
    <s v="5B"/>
    <x v="30"/>
    <x v="62"/>
    <x v="57"/>
    <x v="1"/>
    <n v="4"/>
    <n v="16"/>
    <x v="23"/>
    <n v="1"/>
    <n v="13"/>
    <n v="0"/>
    <s v="Dimanche12h00"/>
    <s v="MARTYCédric"/>
    <n v="3"/>
    <x v="1"/>
  </r>
  <r>
    <s v="Dimanche"/>
    <x v="2"/>
    <s v="5C"/>
    <x v="22"/>
    <x v="56"/>
    <x v="50"/>
    <x v="1"/>
    <n v="5"/>
    <n v="13"/>
    <x v="12"/>
    <n v="0"/>
    <n v="0"/>
    <s v="PAYEE CHQ"/>
    <s v="Dimanche12h00"/>
    <s v="LOMBARDAlexandre"/>
    <n v="3"/>
    <x v="0"/>
  </r>
  <r>
    <s v="Dimanche"/>
    <x v="2"/>
    <s v="5D"/>
    <x v="17"/>
    <x v="27"/>
    <x v="27"/>
    <x v="1"/>
    <n v="31"/>
    <n v="35"/>
    <x v="44"/>
    <n v="0"/>
    <n v="0"/>
    <s v="PAYEE CHQ"/>
    <s v="Dimanche12h00"/>
    <s v="MERVEILLEAlain"/>
    <n v="3"/>
    <x v="0"/>
  </r>
  <r>
    <s v="Dimanche"/>
    <x v="2"/>
    <s v="6A"/>
    <x v="30"/>
    <x v="63"/>
    <x v="58"/>
    <x v="1"/>
    <n v="3"/>
    <n v="10"/>
    <x v="34"/>
    <n v="1"/>
    <n v="13"/>
    <n v="0"/>
    <s v="Dimanche12h00"/>
    <s v="GUINOTSébastien"/>
    <n v="3"/>
    <x v="1"/>
  </r>
  <r>
    <s v="Dimanche"/>
    <x v="2"/>
    <s v="6B"/>
    <x v="22"/>
    <x v="38"/>
    <x v="36"/>
    <x v="2"/>
    <n v="14"/>
    <n v="20"/>
    <x v="36"/>
    <n v="0"/>
    <n v="0"/>
    <s v="PAYEE CHQ"/>
    <s v="Dimanche12h00"/>
    <s v="SCHIDLOWERFlorence"/>
    <n v="3"/>
    <x v="0"/>
  </r>
  <r>
    <s v="Dimanche"/>
    <x v="2"/>
    <s v="6C"/>
    <x v="22"/>
    <x v="48"/>
    <x v="45"/>
    <x v="2"/>
    <n v="13"/>
    <n v="13"/>
    <x v="7"/>
    <n v="0"/>
    <n v="0"/>
    <s v="PAYEE CHQ"/>
    <s v="Dimanche12h00"/>
    <s v="LEGRAINAnnabel"/>
    <n v="3"/>
    <x v="0"/>
  </r>
  <r>
    <s v="Dimanche"/>
    <x v="2"/>
    <s v="6D"/>
    <x v="19"/>
    <x v="29"/>
    <x v="29"/>
    <x v="1"/>
    <n v="7"/>
    <n v="12"/>
    <x v="20"/>
    <n v="0"/>
    <n v="0"/>
    <n v="0"/>
    <s v="Dimanche12h00"/>
    <s v="EPIVENTYves"/>
    <n v="3"/>
    <x v="0"/>
  </r>
  <r>
    <s v="Dimanche"/>
    <x v="2"/>
    <s v="7A"/>
    <x v="22"/>
    <x v="56"/>
    <x v="51"/>
    <x v="1"/>
    <n v="7"/>
    <n v="26"/>
    <x v="45"/>
    <n v="0"/>
    <n v="0"/>
    <s v="PAYEE CHQ"/>
    <s v="Dimanche12h00"/>
    <s v="LOMBARDMaxime"/>
    <n v="3"/>
    <x v="0"/>
  </r>
  <r>
    <s v="Dimanche"/>
    <x v="2"/>
    <s v="7B"/>
    <x v="29"/>
    <x v="61"/>
    <x v="59"/>
    <x v="2"/>
    <n v="23"/>
    <n v="18"/>
    <x v="25"/>
    <n v="1"/>
    <n v="13"/>
    <n v="0"/>
    <s v="Dimanche12h00"/>
    <s v="ETIEVANTSylvie"/>
    <n v="3"/>
    <x v="1"/>
  </r>
  <r>
    <s v="Dimanche"/>
    <x v="2"/>
    <s v="7C"/>
    <x v="22"/>
    <x v="50"/>
    <x v="12"/>
    <x v="1"/>
    <n v="23"/>
    <n v="23"/>
    <x v="46"/>
    <n v="0"/>
    <n v="0"/>
    <s v="PAYEE CHQ"/>
    <s v="Dimanche12h00"/>
    <s v="BLONDEAUChristophe"/>
    <n v="3"/>
    <x v="0"/>
  </r>
  <r>
    <s v="Dimanche"/>
    <x v="2"/>
    <s v="7D"/>
    <x v="30"/>
    <x v="64"/>
    <x v="60"/>
    <x v="2"/>
    <n v="20"/>
    <n v="12"/>
    <x v="27"/>
    <n v="1"/>
    <n v="13"/>
    <n v="0"/>
    <s v="Dimanche12h00"/>
    <s v="SUSINIFabienne"/>
    <n v="3"/>
    <x v="1"/>
  </r>
  <r>
    <s v="Dimanche"/>
    <x v="2"/>
    <s v="8A"/>
    <x v="30"/>
    <x v="65"/>
    <x v="61"/>
    <x v="1"/>
    <n v="19"/>
    <n v="14"/>
    <x v="45"/>
    <n v="1"/>
    <n v="13"/>
    <n v="0"/>
    <s v="Dimanche12h00"/>
    <s v="PODENCEAntonio"/>
    <n v="3"/>
    <x v="1"/>
  </r>
  <r>
    <s v="Dimanche"/>
    <x v="2"/>
    <s v="8B"/>
    <x v="22"/>
    <x v="33"/>
    <x v="33"/>
    <x v="1"/>
    <n v="26"/>
    <n v="9"/>
    <x v="11"/>
    <n v="0"/>
    <n v="0"/>
    <s v="PAYEE CHQ"/>
    <s v="Dimanche12h00"/>
    <s v="COUPEQuentin"/>
    <n v="3"/>
    <x v="0"/>
  </r>
  <r>
    <s v="Dimanche"/>
    <x v="2"/>
    <s v="8C"/>
    <x v="30"/>
    <x v="66"/>
    <x v="62"/>
    <x v="2"/>
    <n v="3"/>
    <n v="3"/>
    <x v="3"/>
    <n v="1"/>
    <n v="13"/>
    <n v="0"/>
    <s v="Dimanche12h00"/>
    <s v="FORTUNYSophie"/>
    <n v="3"/>
    <x v="1"/>
  </r>
  <r>
    <s v="Dimanche"/>
    <x v="2"/>
    <s v="8D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9A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9B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9C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9D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10A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10B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10C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10D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11A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11B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11C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11D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12A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12B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12C"/>
    <x v="0"/>
    <x v="0"/>
    <x v="0"/>
    <x v="0"/>
    <n v="0"/>
    <n v="0"/>
    <x v="0"/>
    <n v="0"/>
    <n v="0"/>
    <n v="0"/>
    <s v="Dimanche12h00"/>
    <s v="00"/>
    <n v="3"/>
    <x v="0"/>
  </r>
  <r>
    <s v="Dimanche"/>
    <x v="2"/>
    <s v="12D"/>
    <x v="0"/>
    <x v="0"/>
    <x v="0"/>
    <x v="0"/>
    <n v="0"/>
    <n v="0"/>
    <x v="0"/>
    <n v="0"/>
    <n v="0"/>
    <n v="0"/>
    <s v="Dimanche12h00"/>
    <s v="00"/>
    <n v="3"/>
    <x v="0"/>
  </r>
  <r>
    <s v="Dimanche"/>
    <x v="3"/>
    <s v="1A"/>
    <x v="0"/>
    <x v="0"/>
    <x v="0"/>
    <x v="0"/>
    <n v="0"/>
    <n v="0"/>
    <x v="0"/>
    <n v="0"/>
    <n v="0"/>
    <n v="0"/>
    <s v="Dimanche14h30"/>
    <s v="00"/>
    <n v="4"/>
    <x v="0"/>
  </r>
  <r>
    <s v="Dimanche"/>
    <x v="3"/>
    <s v="1B"/>
    <x v="0"/>
    <x v="0"/>
    <x v="0"/>
    <x v="0"/>
    <n v="0"/>
    <n v="0"/>
    <x v="0"/>
    <n v="0"/>
    <n v="0"/>
    <n v="0"/>
    <s v="Dimanche14h30"/>
    <s v="00"/>
    <n v="4"/>
    <x v="0"/>
  </r>
  <r>
    <s v="Dimanche"/>
    <x v="3"/>
    <s v="1C"/>
    <x v="0"/>
    <x v="0"/>
    <x v="0"/>
    <x v="0"/>
    <n v="0"/>
    <n v="0"/>
    <x v="0"/>
    <n v="0"/>
    <n v="0"/>
    <n v="0"/>
    <s v="Dimanche14h30"/>
    <s v="00"/>
    <n v="4"/>
    <x v="0"/>
  </r>
  <r>
    <s v="Dimanche"/>
    <x v="3"/>
    <s v="1D"/>
    <x v="0"/>
    <x v="0"/>
    <x v="0"/>
    <x v="0"/>
    <n v="0"/>
    <n v="0"/>
    <x v="0"/>
    <n v="0"/>
    <n v="0"/>
    <n v="0"/>
    <s v="Dimanche14h30"/>
    <s v="00"/>
    <n v="4"/>
    <x v="0"/>
  </r>
  <r>
    <s v="Dimanche"/>
    <x v="3"/>
    <s v="2A"/>
    <x v="31"/>
    <x v="67"/>
    <x v="63"/>
    <x v="1"/>
    <n v="22"/>
    <n v="19"/>
    <x v="25"/>
    <n v="1"/>
    <n v="13"/>
    <n v="0"/>
    <s v="Dimanche14h30"/>
    <s v="DEBETZSamuel"/>
    <n v="4"/>
    <x v="1"/>
  </r>
  <r>
    <s v="Dimanche"/>
    <x v="3"/>
    <s v="2B"/>
    <x v="32"/>
    <x v="68"/>
    <x v="34"/>
    <x v="1"/>
    <n v="41"/>
    <n v="45"/>
    <x v="47"/>
    <n v="0"/>
    <n v="0"/>
    <n v="0"/>
    <s v="Dimanche14h30"/>
    <s v="ULDRYPatrick"/>
    <n v="4"/>
    <x v="1"/>
  </r>
  <r>
    <s v="Dimanche"/>
    <x v="3"/>
    <s v="2C"/>
    <x v="17"/>
    <x v="27"/>
    <x v="27"/>
    <x v="1"/>
    <n v="32"/>
    <n v="30"/>
    <x v="48"/>
    <n v="0"/>
    <n v="0"/>
    <s v="PAYEE CHQ"/>
    <s v="Dimanche14h30"/>
    <s v="MERVEILLEAlain"/>
    <n v="4"/>
    <x v="0"/>
  </r>
  <r>
    <s v="Dimanche"/>
    <x v="3"/>
    <s v="2D"/>
    <x v="33"/>
    <x v="69"/>
    <x v="64"/>
    <x v="2"/>
    <n v="8"/>
    <n v="21"/>
    <x v="37"/>
    <n v="0"/>
    <n v="0"/>
    <n v="0"/>
    <s v="Dimanche14h30"/>
    <s v="GAYSThiphaine"/>
    <n v="4"/>
    <x v="1"/>
  </r>
  <r>
    <s v="Dimanche"/>
    <x v="3"/>
    <s v="3A"/>
    <x v="13"/>
    <x v="70"/>
    <x v="65"/>
    <x v="1"/>
    <n v="30"/>
    <n v="31"/>
    <x v="49"/>
    <n v="0"/>
    <n v="0"/>
    <n v="0"/>
    <s v="Dimanche14h30"/>
    <s v="THEVENINMatthieu"/>
    <n v="4"/>
    <x v="1"/>
  </r>
  <r>
    <s v="Dimanche"/>
    <x v="3"/>
    <s v="3B"/>
    <x v="31"/>
    <x v="71"/>
    <x v="66"/>
    <x v="1"/>
    <n v="9"/>
    <n v="26"/>
    <x v="11"/>
    <n v="1"/>
    <n v="13"/>
    <n v="0"/>
    <s v="Dimanche14h30"/>
    <s v="DUTRANNOYMarc"/>
    <n v="4"/>
    <x v="1"/>
  </r>
  <r>
    <s v="Dimanche"/>
    <x v="3"/>
    <s v="3C"/>
    <x v="32"/>
    <x v="72"/>
    <x v="67"/>
    <x v="2"/>
    <n v="18"/>
    <n v="20"/>
    <x v="50"/>
    <n v="0"/>
    <n v="0"/>
    <n v="0"/>
    <s v="Dimanche14h30"/>
    <s v="GUILLEMARDMarie France"/>
    <n v="4"/>
    <x v="1"/>
  </r>
  <r>
    <s v="Dimanche"/>
    <x v="3"/>
    <s v="3D"/>
    <x v="33"/>
    <x v="73"/>
    <x v="68"/>
    <x v="2"/>
    <n v="15"/>
    <n v="29"/>
    <x v="17"/>
    <n v="0"/>
    <n v="0"/>
    <n v="0"/>
    <s v="Dimanche14h30"/>
    <s v="DROHEMaryse"/>
    <n v="4"/>
    <x v="1"/>
  </r>
  <r>
    <s v="Dimanche"/>
    <x v="3"/>
    <s v="4A"/>
    <x v="22"/>
    <x v="56"/>
    <x v="50"/>
    <x v="1"/>
    <n v="5"/>
    <n v="2"/>
    <x v="51"/>
    <n v="0"/>
    <n v="0"/>
    <s v="PAYEE CHQ"/>
    <s v="Dimanche14h30"/>
    <s v="LOMBARDAlexandre"/>
    <n v="4"/>
    <x v="0"/>
  </r>
  <r>
    <s v="Dimanche"/>
    <x v="3"/>
    <s v="4B"/>
    <x v="34"/>
    <x v="74"/>
    <x v="28"/>
    <x v="1"/>
    <n v="22"/>
    <n v="22"/>
    <x v="17"/>
    <n v="0"/>
    <n v="0"/>
    <n v="0"/>
    <s v="Dimanche14h30"/>
    <s v="SCHMISSERHervé"/>
    <n v="4"/>
    <x v="1"/>
  </r>
  <r>
    <s v="Dimanche"/>
    <x v="3"/>
    <s v="4C"/>
    <x v="13"/>
    <x v="75"/>
    <x v="69"/>
    <x v="2"/>
    <n v="27"/>
    <n v="45"/>
    <x v="33"/>
    <n v="0"/>
    <n v="0"/>
    <n v="0"/>
    <s v="Dimanche14h30"/>
    <s v="PERRINELFrançoise"/>
    <n v="4"/>
    <x v="1"/>
  </r>
  <r>
    <s v="Dimanche"/>
    <x v="3"/>
    <s v="4D"/>
    <x v="33"/>
    <x v="76"/>
    <x v="6"/>
    <x v="1"/>
    <n v="13"/>
    <n v="16"/>
    <x v="37"/>
    <n v="0"/>
    <n v="0"/>
    <n v="0"/>
    <s v="Dimanche14h30"/>
    <s v="PETITOTJean Pierre"/>
    <n v="4"/>
    <x v="1"/>
  </r>
  <r>
    <s v="Dimanche"/>
    <x v="3"/>
    <s v="5A"/>
    <x v="34"/>
    <x v="77"/>
    <x v="27"/>
    <x v="1"/>
    <n v="15"/>
    <n v="29"/>
    <x v="17"/>
    <n v="0"/>
    <n v="0"/>
    <n v="0"/>
    <s v="Dimanche14h30"/>
    <s v="SERRANOAlain"/>
    <n v="4"/>
    <x v="1"/>
  </r>
  <r>
    <s v="Dimanche"/>
    <x v="3"/>
    <s v="5B"/>
    <x v="31"/>
    <x v="78"/>
    <x v="27"/>
    <x v="1"/>
    <n v="19"/>
    <n v="23"/>
    <x v="52"/>
    <n v="1"/>
    <n v="13"/>
    <n v="0"/>
    <s v="Dimanche14h30"/>
    <s v="MOUVEAUAlain"/>
    <n v="4"/>
    <x v="1"/>
  </r>
  <r>
    <s v="Dimanche"/>
    <x v="3"/>
    <s v="5C"/>
    <x v="22"/>
    <x v="48"/>
    <x v="45"/>
    <x v="2"/>
    <n v="26"/>
    <n v="19"/>
    <x v="53"/>
    <n v="0"/>
    <n v="0"/>
    <s v="PAYEE CHQ"/>
    <s v="Dimanche14h30"/>
    <s v="LEGRAINAnnabel"/>
    <n v="4"/>
    <x v="0"/>
  </r>
  <r>
    <s v="Dimanche"/>
    <x v="3"/>
    <s v="5D"/>
    <x v="13"/>
    <x v="79"/>
    <x v="70"/>
    <x v="1"/>
    <n v="28"/>
    <n v="22"/>
    <x v="54"/>
    <n v="0"/>
    <n v="0"/>
    <n v="0"/>
    <s v="Dimanche14h30"/>
    <s v="GABARDIFabrice"/>
    <n v="4"/>
    <x v="1"/>
  </r>
  <r>
    <s v="Dimanche"/>
    <x v="3"/>
    <s v="6A"/>
    <x v="22"/>
    <x v="56"/>
    <x v="51"/>
    <x v="1"/>
    <n v="22"/>
    <n v="20"/>
    <x v="52"/>
    <n v="0"/>
    <n v="0"/>
    <s v="PAYEE CHQ"/>
    <s v="Dimanche14h30"/>
    <s v="LOMBARDMaxime"/>
    <n v="4"/>
    <x v="0"/>
  </r>
  <r>
    <s v="Dimanche"/>
    <x v="3"/>
    <s v="6B"/>
    <x v="13"/>
    <x v="80"/>
    <x v="71"/>
    <x v="2"/>
    <n v="12"/>
    <n v="10"/>
    <x v="4"/>
    <n v="0"/>
    <n v="0"/>
    <n v="0"/>
    <s v="Dimanche14h30"/>
    <s v="ALAINAlvina"/>
    <n v="4"/>
    <x v="1"/>
  </r>
  <r>
    <s v="Dimanche"/>
    <x v="3"/>
    <s v="6C"/>
    <x v="31"/>
    <x v="81"/>
    <x v="59"/>
    <x v="2"/>
    <n v="15"/>
    <n v="25"/>
    <x v="55"/>
    <n v="1"/>
    <n v="13"/>
    <n v="0"/>
    <s v="Dimanche14h30"/>
    <s v="BENARDSylvie"/>
    <n v="4"/>
    <x v="1"/>
  </r>
  <r>
    <s v="Dimanche"/>
    <x v="3"/>
    <s v="6D"/>
    <x v="32"/>
    <x v="68"/>
    <x v="72"/>
    <x v="2"/>
    <n v="17"/>
    <n v="15"/>
    <x v="27"/>
    <n v="0"/>
    <n v="0"/>
    <n v="0"/>
    <s v="Dimanche14h30"/>
    <s v="ULDRYDorothée"/>
    <n v="4"/>
    <x v="1"/>
  </r>
  <r>
    <s v="Dimanche"/>
    <x v="3"/>
    <s v="7A"/>
    <x v="32"/>
    <x v="72"/>
    <x v="4"/>
    <x v="1"/>
    <n v="11"/>
    <n v="13"/>
    <x v="26"/>
    <n v="0"/>
    <n v="0"/>
    <n v="0"/>
    <s v="Dimanche14h30"/>
    <s v="GUILLEMARDEric"/>
    <n v="4"/>
    <x v="1"/>
  </r>
  <r>
    <s v="Dimanche"/>
    <x v="3"/>
    <s v="7B"/>
    <x v="35"/>
    <x v="82"/>
    <x v="41"/>
    <x v="1"/>
    <n v="6"/>
    <n v="3"/>
    <x v="15"/>
    <n v="0"/>
    <n v="0"/>
    <n v="0"/>
    <s v="Dimanche14h30"/>
    <s v="NC CHIU (DIVERS)Denis"/>
    <n v="4"/>
    <x v="1"/>
  </r>
  <r>
    <s v="Dimanche"/>
    <x v="3"/>
    <s v="7C"/>
    <x v="34"/>
    <x v="83"/>
    <x v="32"/>
    <x v="1"/>
    <n v="8"/>
    <n v="6"/>
    <x v="56"/>
    <n v="0"/>
    <n v="0"/>
    <n v="0"/>
    <s v="Dimanche14h30"/>
    <s v="MINIERLaurent"/>
    <n v="4"/>
    <x v="1"/>
  </r>
  <r>
    <s v="Dimanche"/>
    <x v="3"/>
    <s v="7D"/>
    <x v="31"/>
    <x v="84"/>
    <x v="73"/>
    <x v="1"/>
    <n v="32"/>
    <n v="20"/>
    <x v="40"/>
    <n v="1"/>
    <n v="13"/>
    <n v="0"/>
    <s v="Dimanche14h30"/>
    <s v="MONTALDOGuillaume"/>
    <n v="4"/>
    <x v="1"/>
  </r>
  <r>
    <s v="Dimanche"/>
    <x v="3"/>
    <s v="8A"/>
    <x v="36"/>
    <x v="85"/>
    <x v="18"/>
    <x v="1"/>
    <n v="3"/>
    <n v="0"/>
    <x v="57"/>
    <n v="0"/>
    <n v="0"/>
    <n v="0"/>
    <s v="Dimanche14h30"/>
    <s v="LEGROSDaniel"/>
    <n v="4"/>
    <x v="1"/>
  </r>
  <r>
    <s v="Dimanche"/>
    <x v="3"/>
    <s v="8B"/>
    <x v="13"/>
    <x v="86"/>
    <x v="32"/>
    <x v="1"/>
    <n v="11"/>
    <n v="16"/>
    <x v="30"/>
    <n v="0"/>
    <n v="0"/>
    <n v="0"/>
    <s v="Dimanche14h30"/>
    <s v="MOLARDLaurent"/>
    <n v="4"/>
    <x v="1"/>
  </r>
  <r>
    <s v="Dimanche"/>
    <x v="3"/>
    <s v="8C"/>
    <x v="22"/>
    <x v="33"/>
    <x v="33"/>
    <x v="1"/>
    <n v="14"/>
    <n v="18"/>
    <x v="27"/>
    <n v="0"/>
    <n v="0"/>
    <s v="PAYEE CHQ"/>
    <s v="Dimanche14h30"/>
    <s v="COUPEQuentin"/>
    <n v="4"/>
    <x v="0"/>
  </r>
  <r>
    <s v="Dimanche"/>
    <x v="3"/>
    <s v="8D"/>
    <x v="32"/>
    <x v="87"/>
    <x v="74"/>
    <x v="2"/>
    <n v="14"/>
    <n v="14"/>
    <x v="35"/>
    <n v="0"/>
    <n v="0"/>
    <n v="0"/>
    <s v="Dimanche14h30"/>
    <s v="POUGET-GAUSSENSAnne"/>
    <n v="4"/>
    <x v="1"/>
  </r>
  <r>
    <s v="Dimanche"/>
    <x v="3"/>
    <s v="9A"/>
    <x v="13"/>
    <x v="88"/>
    <x v="75"/>
    <x v="1"/>
    <n v="12"/>
    <n v="15"/>
    <x v="30"/>
    <n v="0"/>
    <n v="0"/>
    <n v="0"/>
    <s v="Dimanche14h30"/>
    <s v="LEAUTIERPascal"/>
    <n v="4"/>
    <x v="1"/>
  </r>
  <r>
    <s v="Dimanche"/>
    <x v="3"/>
    <s v="9B"/>
    <x v="33"/>
    <x v="89"/>
    <x v="53"/>
    <x v="1"/>
    <n v="26"/>
    <n v="14"/>
    <x v="55"/>
    <n v="1"/>
    <n v="13"/>
    <n v="0"/>
    <s v="Dimanche14h30"/>
    <s v="DOUDOGilles"/>
    <n v="4"/>
    <x v="1"/>
  </r>
  <r>
    <s v="Dimanche"/>
    <x v="3"/>
    <s v="9C"/>
    <x v="22"/>
    <x v="38"/>
    <x v="36"/>
    <x v="2"/>
    <n v="24"/>
    <n v="25"/>
    <x v="28"/>
    <n v="0"/>
    <n v="0"/>
    <s v="PAYEE CHQ"/>
    <s v="Dimanche14h30"/>
    <s v="SCHIDLOWERFlorence"/>
    <n v="4"/>
    <x v="0"/>
  </r>
  <r>
    <s v="Dimanche"/>
    <x v="3"/>
    <s v="9D"/>
    <x v="36"/>
    <x v="90"/>
    <x v="76"/>
    <x v="2"/>
    <n v="8"/>
    <n v="2"/>
    <x v="58"/>
    <n v="0"/>
    <n v="0"/>
    <n v="0"/>
    <s v="Dimanche14h30"/>
    <s v="NAYAGOMNathalie"/>
    <n v="4"/>
    <x v="1"/>
  </r>
  <r>
    <s v="Dimanche"/>
    <x v="3"/>
    <s v="10A"/>
    <x v="32"/>
    <x v="91"/>
    <x v="8"/>
    <x v="1"/>
    <n v="22"/>
    <n v="27"/>
    <x v="28"/>
    <n v="0"/>
    <n v="0"/>
    <n v="0"/>
    <s v="Dimanche14h30"/>
    <s v="PINTARDGregory"/>
    <n v="4"/>
    <x v="1"/>
  </r>
  <r>
    <s v="Dimanche"/>
    <x v="3"/>
    <s v="10B"/>
    <x v="33"/>
    <x v="92"/>
    <x v="77"/>
    <x v="1"/>
    <n v="20"/>
    <n v="16"/>
    <x v="10"/>
    <n v="0"/>
    <n v="0"/>
    <n v="0"/>
    <s v="Dimanche14h30"/>
    <s v="FURIOTonio"/>
    <n v="4"/>
    <x v="1"/>
  </r>
  <r>
    <s v="Dimanche"/>
    <x v="3"/>
    <s v="10C"/>
    <x v="31"/>
    <x v="93"/>
    <x v="78"/>
    <x v="2"/>
    <n v="19"/>
    <n v="11"/>
    <x v="59"/>
    <n v="1"/>
    <n v="13"/>
    <n v="0"/>
    <s v="Dimanche14h30"/>
    <s v="NC POIRE (DIVERS)Natacha"/>
    <n v="4"/>
    <x v="1"/>
  </r>
  <r>
    <s v="Dimanche"/>
    <x v="3"/>
    <s v="10D"/>
    <x v="27"/>
    <x v="47"/>
    <x v="44"/>
    <x v="2"/>
    <n v="3"/>
    <n v="5"/>
    <x v="6"/>
    <n v="0"/>
    <n v="0"/>
    <n v="0"/>
    <s v="Dimanche14h30"/>
    <s v="DUBOISLaure"/>
    <n v="4"/>
    <x v="0"/>
  </r>
  <r>
    <s v="Dimanche"/>
    <x v="3"/>
    <s v="11A"/>
    <x v="31"/>
    <x v="94"/>
    <x v="53"/>
    <x v="1"/>
    <n v="6"/>
    <n v="11"/>
    <x v="5"/>
    <n v="1"/>
    <n v="13"/>
    <n v="0"/>
    <s v="Dimanche14h30"/>
    <s v="AUBRYGilles"/>
    <n v="4"/>
    <x v="1"/>
  </r>
  <r>
    <s v="Dimanche"/>
    <x v="3"/>
    <s v="11B"/>
    <x v="32"/>
    <x v="95"/>
    <x v="79"/>
    <x v="1"/>
    <n v="26"/>
    <n v="27"/>
    <x v="60"/>
    <n v="0"/>
    <n v="0"/>
    <n v="0"/>
    <s v="Dimanche14h30"/>
    <s v="LECLERCThierry"/>
    <n v="4"/>
    <x v="1"/>
  </r>
  <r>
    <s v="Dimanche"/>
    <x v="3"/>
    <s v="11C"/>
    <x v="34"/>
    <x v="96"/>
    <x v="80"/>
    <x v="1"/>
    <n v="34"/>
    <n v="27"/>
    <x v="49"/>
    <n v="0"/>
    <n v="0"/>
    <n v="0"/>
    <s v="Dimanche14h30"/>
    <s v="PINONFlavien"/>
    <n v="4"/>
    <x v="1"/>
  </r>
  <r>
    <s v="Dimanche"/>
    <x v="3"/>
    <s v="11D"/>
    <x v="13"/>
    <x v="97"/>
    <x v="34"/>
    <x v="1"/>
    <n v="36"/>
    <n v="25"/>
    <x v="49"/>
    <n v="0"/>
    <n v="0"/>
    <n v="0"/>
    <s v="Dimanche14h30"/>
    <s v="ROGIERPatrick"/>
    <n v="4"/>
    <x v="1"/>
  </r>
  <r>
    <s v="Dimanche"/>
    <x v="3"/>
    <s v="12A"/>
    <x v="33"/>
    <x v="98"/>
    <x v="81"/>
    <x v="3"/>
    <n v="16"/>
    <n v="17"/>
    <x v="45"/>
    <n v="0"/>
    <n v="0"/>
    <n v="0"/>
    <s v="Dimanche14h30"/>
    <s v="BRUNOMaxence"/>
    <n v="4"/>
    <x v="1"/>
  </r>
  <r>
    <s v="Dimanche"/>
    <x v="3"/>
    <s v="12B"/>
    <x v="22"/>
    <x v="50"/>
    <x v="12"/>
    <x v="1"/>
    <n v="33"/>
    <n v="26"/>
    <x v="1"/>
    <n v="0"/>
    <n v="0"/>
    <s v="PAYEE CHQ"/>
    <s v="Dimanche14h30"/>
    <s v="BLONDEAUChristophe"/>
    <n v="4"/>
    <x v="0"/>
  </r>
  <r>
    <s v="Dimanche"/>
    <x v="3"/>
    <s v="12C"/>
    <x v="13"/>
    <x v="99"/>
    <x v="82"/>
    <x v="1"/>
    <n v="23"/>
    <n v="25"/>
    <x v="61"/>
    <n v="0"/>
    <n v="0"/>
    <n v="0"/>
    <s v="Dimanche14h30"/>
    <s v="LABEAUFrédéric"/>
    <n v="4"/>
    <x v="1"/>
  </r>
  <r>
    <s v="Dimanche"/>
    <x v="3"/>
    <s v="12D"/>
    <x v="25"/>
    <x v="100"/>
    <x v="24"/>
    <x v="1"/>
    <n v="28"/>
    <n v="34"/>
    <x v="48"/>
    <n v="0"/>
    <n v="0"/>
    <n v="0"/>
    <s v="Dimanche14h30"/>
    <s v="ROBERT Olivier"/>
    <n v="4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3">
  <r>
    <s v="Samedi"/>
    <s v="15h00"/>
    <s v="1A"/>
    <x v="0"/>
    <x v="0"/>
    <x v="0"/>
    <x v="0"/>
    <n v="0"/>
    <n v="0"/>
    <n v="0"/>
    <n v="0"/>
    <n v="0"/>
    <n v="0"/>
    <s v="Samedi15h00"/>
    <s v="00"/>
    <n v="1"/>
    <x v="0"/>
  </r>
  <r>
    <s v="Samedi"/>
    <s v="15h00"/>
    <s v="1B"/>
    <x v="0"/>
    <x v="0"/>
    <x v="0"/>
    <x v="0"/>
    <n v="0"/>
    <n v="0"/>
    <n v="0"/>
    <n v="0"/>
    <n v="0"/>
    <n v="0"/>
    <s v="Samedi15h00"/>
    <s v="00"/>
    <n v="1"/>
    <x v="0"/>
  </r>
  <r>
    <s v="Samedi"/>
    <s v="15h00"/>
    <s v="1C"/>
    <x v="0"/>
    <x v="0"/>
    <x v="0"/>
    <x v="0"/>
    <n v="0"/>
    <n v="0"/>
    <n v="0"/>
    <n v="0"/>
    <n v="0"/>
    <n v="0"/>
    <s v="Samedi15h00"/>
    <s v="00"/>
    <n v="1"/>
    <x v="0"/>
  </r>
  <r>
    <s v="Samedi"/>
    <s v="15h00"/>
    <s v="1D"/>
    <x v="0"/>
    <x v="0"/>
    <x v="0"/>
    <x v="0"/>
    <n v="0"/>
    <n v="0"/>
    <n v="0"/>
    <n v="0"/>
    <n v="0"/>
    <n v="0"/>
    <s v="Samedi15h00"/>
    <s v="00"/>
    <n v="1"/>
    <x v="0"/>
  </r>
  <r>
    <s v="Samedi"/>
    <s v="15h00"/>
    <s v="2A"/>
    <x v="0"/>
    <x v="0"/>
    <x v="0"/>
    <x v="0"/>
    <n v="0"/>
    <n v="0"/>
    <n v="0"/>
    <n v="0"/>
    <n v="0"/>
    <n v="0"/>
    <s v="Samedi15h00"/>
    <s v="00"/>
    <n v="1"/>
    <x v="0"/>
  </r>
  <r>
    <s v="Samedi"/>
    <s v="15h00"/>
    <s v="2B"/>
    <x v="0"/>
    <x v="0"/>
    <x v="0"/>
    <x v="0"/>
    <n v="0"/>
    <n v="0"/>
    <n v="0"/>
    <n v="0"/>
    <n v="0"/>
    <n v="0"/>
    <s v="Samedi15h00"/>
    <s v="00"/>
    <n v="1"/>
    <x v="0"/>
  </r>
  <r>
    <s v="Samedi"/>
    <s v="15h00"/>
    <s v="2C"/>
    <x v="0"/>
    <x v="0"/>
    <x v="0"/>
    <x v="0"/>
    <n v="0"/>
    <n v="0"/>
    <n v="0"/>
    <n v="0"/>
    <n v="0"/>
    <n v="0"/>
    <s v="Samedi15h00"/>
    <s v="00"/>
    <n v="1"/>
    <x v="0"/>
  </r>
  <r>
    <s v="Samedi"/>
    <s v="15h00"/>
    <s v="2D"/>
    <x v="0"/>
    <x v="0"/>
    <x v="0"/>
    <x v="0"/>
    <n v="0"/>
    <n v="0"/>
    <n v="0"/>
    <n v="0"/>
    <n v="0"/>
    <n v="0"/>
    <s v="Samedi15h00"/>
    <s v="00"/>
    <n v="1"/>
    <x v="0"/>
  </r>
  <r>
    <s v="Samedi"/>
    <s v="15h00"/>
    <s v="3A"/>
    <x v="1"/>
    <x v="1"/>
    <x v="1"/>
    <x v="1"/>
    <n v="26"/>
    <n v="33"/>
    <n v="59"/>
    <n v="0"/>
    <n v="0"/>
    <n v="0"/>
    <s v="Samedi15h00"/>
    <s v="KUSNIERZPatrice"/>
    <n v="1"/>
    <x v="1"/>
  </r>
  <r>
    <s v="Samedi"/>
    <s v="15h00"/>
    <s v="3B"/>
    <x v="0"/>
    <x v="0"/>
    <x v="0"/>
    <x v="0"/>
    <n v="0"/>
    <n v="0"/>
    <n v="0"/>
    <n v="0"/>
    <n v="0"/>
    <n v="0"/>
    <s v="Samedi15h00"/>
    <s v="00"/>
    <n v="1"/>
    <x v="0"/>
  </r>
  <r>
    <s v="Samedi"/>
    <s v="15h00"/>
    <s v="3C"/>
    <x v="2"/>
    <x v="2"/>
    <x v="2"/>
    <x v="1"/>
    <n v="35"/>
    <n v="20"/>
    <n v="55"/>
    <n v="0"/>
    <n v="0"/>
    <n v="0"/>
    <s v="Samedi15h00"/>
    <s v="COLLOMBETRomain"/>
    <n v="1"/>
    <x v="1"/>
  </r>
  <r>
    <s v="Samedi"/>
    <s v="15h00"/>
    <s v="3D"/>
    <x v="3"/>
    <x v="3"/>
    <x v="3"/>
    <x v="2"/>
    <n v="3"/>
    <n v="3"/>
    <n v="6"/>
    <n v="0"/>
    <n v="0"/>
    <n v="0"/>
    <s v="Samedi15h00"/>
    <s v="BRILLANTCorinne"/>
    <n v="1"/>
    <x v="1"/>
  </r>
  <r>
    <s v="Samedi"/>
    <s v="15h00"/>
    <s v="4A"/>
    <x v="1"/>
    <x v="4"/>
    <x v="4"/>
    <x v="1"/>
    <n v="16"/>
    <n v="6"/>
    <n v="22"/>
    <n v="0"/>
    <n v="0"/>
    <n v="0"/>
    <s v="Samedi15h00"/>
    <s v="SOMPS BARADATEric"/>
    <n v="1"/>
    <x v="1"/>
  </r>
  <r>
    <s v="Samedi"/>
    <s v="15h00"/>
    <s v="4B"/>
    <x v="4"/>
    <x v="5"/>
    <x v="5"/>
    <x v="1"/>
    <n v="7"/>
    <n v="10"/>
    <n v="17"/>
    <n v="0"/>
    <n v="0"/>
    <n v="0"/>
    <s v="Samedi15h00"/>
    <s v="PINGUENETBruno"/>
    <n v="1"/>
    <x v="1"/>
  </r>
  <r>
    <s v="Samedi"/>
    <s v="15h00"/>
    <s v="4C"/>
    <x v="5"/>
    <x v="6"/>
    <x v="6"/>
    <x v="1"/>
    <n v="6"/>
    <n v="2"/>
    <n v="8"/>
    <n v="0"/>
    <n v="0"/>
    <n v="0"/>
    <s v="Samedi15h00"/>
    <s v="PRINCEJEAN PIERRE"/>
    <n v="1"/>
    <x v="1"/>
  </r>
  <r>
    <s v="Samedi"/>
    <s v="15h00"/>
    <s v="4D"/>
    <x v="3"/>
    <x v="7"/>
    <x v="7"/>
    <x v="2"/>
    <n v="10"/>
    <n v="16"/>
    <n v="26"/>
    <n v="0"/>
    <n v="0"/>
    <n v="0"/>
    <s v="Samedi15h00"/>
    <s v="RENONCOURTNelly"/>
    <n v="1"/>
    <x v="1"/>
  </r>
  <r>
    <s v="Samedi"/>
    <s v="15h00"/>
    <s v="5A"/>
    <x v="6"/>
    <x v="8"/>
    <x v="8"/>
    <x v="1"/>
    <n v="24"/>
    <n v="35"/>
    <n v="59"/>
    <n v="0"/>
    <n v="0"/>
    <n v="0"/>
    <s v="Samedi15h00"/>
    <s v="VERDINGregory"/>
    <n v="1"/>
    <x v="1"/>
  </r>
  <r>
    <s v="Samedi"/>
    <s v="15h00"/>
    <s v="5B"/>
    <x v="3"/>
    <x v="3"/>
    <x v="9"/>
    <x v="1"/>
    <n v="9"/>
    <n v="7"/>
    <n v="16"/>
    <n v="0"/>
    <n v="0"/>
    <n v="0"/>
    <s v="Samedi15h00"/>
    <s v="BRILLANTSylvain"/>
    <n v="1"/>
    <x v="1"/>
  </r>
  <r>
    <s v="Samedi"/>
    <s v="15h00"/>
    <s v="5C"/>
    <x v="1"/>
    <x v="9"/>
    <x v="10"/>
    <x v="1"/>
    <n v="7"/>
    <n v="5"/>
    <n v="12"/>
    <n v="0"/>
    <n v="0"/>
    <n v="0"/>
    <s v="Samedi15h00"/>
    <s v="OUALLELudovic"/>
    <n v="1"/>
    <x v="1"/>
  </r>
  <r>
    <s v="Samedi"/>
    <s v="15h00"/>
    <s v="5D"/>
    <x v="7"/>
    <x v="10"/>
    <x v="11"/>
    <x v="2"/>
    <n v="14"/>
    <n v="22"/>
    <n v="36"/>
    <n v="0"/>
    <n v="0"/>
    <n v="0"/>
    <s v="Samedi15h00"/>
    <s v="NC GAUTHIER (CHASSE)Sabine"/>
    <n v="1"/>
    <x v="1"/>
  </r>
  <r>
    <s v="Samedi"/>
    <s v="15h00"/>
    <s v="6A"/>
    <x v="8"/>
    <x v="11"/>
    <x v="12"/>
    <x v="1"/>
    <n v="13"/>
    <n v="22"/>
    <n v="35"/>
    <n v="0"/>
    <n v="0"/>
    <n v="0"/>
    <s v="Samedi15h00"/>
    <s v="VAN HOUTTEChristophe"/>
    <n v="1"/>
    <x v="1"/>
  </r>
  <r>
    <s v="Samedi"/>
    <s v="15h00"/>
    <s v="6B"/>
    <x v="3"/>
    <x v="12"/>
    <x v="13"/>
    <x v="1"/>
    <n v="9"/>
    <n v="9"/>
    <n v="18"/>
    <n v="0"/>
    <n v="0"/>
    <n v="0"/>
    <s v="Samedi15h00"/>
    <s v="CAVALLAZZIFrançois"/>
    <n v="1"/>
    <x v="1"/>
  </r>
  <r>
    <s v="Samedi"/>
    <s v="15h00"/>
    <s v="6C"/>
    <x v="7"/>
    <x v="13"/>
    <x v="14"/>
    <x v="1"/>
    <n v="13"/>
    <n v="8"/>
    <n v="21"/>
    <n v="0"/>
    <n v="0"/>
    <n v="0"/>
    <s v="Samedi15h00"/>
    <s v="LAURENTEdouard"/>
    <n v="1"/>
    <x v="1"/>
  </r>
  <r>
    <s v="Samedi"/>
    <s v="15h00"/>
    <s v="6D"/>
    <x v="6"/>
    <x v="14"/>
    <x v="15"/>
    <x v="1"/>
    <n v="12"/>
    <n v="19"/>
    <n v="31"/>
    <n v="0"/>
    <n v="0"/>
    <n v="0"/>
    <s v="Samedi15h00"/>
    <s v="HOHWEILLERJoël"/>
    <n v="1"/>
    <x v="1"/>
  </r>
  <r>
    <s v="Samedi"/>
    <s v="15h00"/>
    <s v="7A"/>
    <x v="9"/>
    <x v="15"/>
    <x v="16"/>
    <x v="1"/>
    <n v="2"/>
    <n v="7"/>
    <n v="9"/>
    <n v="0"/>
    <n v="0"/>
    <n v="0"/>
    <s v="Samedi15h00"/>
    <s v="TURIANILucas"/>
    <n v="1"/>
    <x v="1"/>
  </r>
  <r>
    <s v="Samedi"/>
    <s v="15h00"/>
    <s v="7B"/>
    <x v="0"/>
    <x v="0"/>
    <x v="0"/>
    <x v="0"/>
    <n v="0"/>
    <n v="0"/>
    <n v="0"/>
    <n v="0"/>
    <n v="0"/>
    <n v="0"/>
    <s v="Samedi15h00"/>
    <s v="00"/>
    <n v="1"/>
    <x v="0"/>
  </r>
  <r>
    <s v="Samedi"/>
    <s v="15h00"/>
    <s v="7C"/>
    <x v="8"/>
    <x v="16"/>
    <x v="17"/>
    <x v="2"/>
    <n v="15"/>
    <n v="8"/>
    <n v="23"/>
    <n v="0"/>
    <n v="0"/>
    <n v="0"/>
    <s v="Samedi15h00"/>
    <s v="EVRAERTSandrine"/>
    <n v="1"/>
    <x v="1"/>
  </r>
  <r>
    <s v="Samedi"/>
    <s v="15h00"/>
    <s v="7D"/>
    <x v="10"/>
    <x v="17"/>
    <x v="18"/>
    <x v="1"/>
    <n v="20"/>
    <n v="24"/>
    <n v="44"/>
    <n v="0"/>
    <n v="0"/>
    <n v="0"/>
    <s v="Samedi15h00"/>
    <s v="RIVARDDaniel"/>
    <n v="1"/>
    <x v="1"/>
  </r>
  <r>
    <s v="Samedi"/>
    <s v="15h00"/>
    <s v="8A"/>
    <x v="11"/>
    <x v="18"/>
    <x v="19"/>
    <x v="1"/>
    <n v="20"/>
    <n v="17"/>
    <n v="37"/>
    <n v="0"/>
    <n v="0"/>
    <n v="0"/>
    <s v="Samedi15h00"/>
    <s v="COURTEILLEEmmanuel"/>
    <n v="1"/>
    <x v="1"/>
  </r>
  <r>
    <s v="Samedi"/>
    <s v="15h00"/>
    <s v="8B"/>
    <x v="12"/>
    <x v="19"/>
    <x v="20"/>
    <x v="1"/>
    <n v="38"/>
    <n v="40"/>
    <n v="78"/>
    <n v="0"/>
    <n v="0"/>
    <n v="0"/>
    <s v="Samedi15h00"/>
    <s v="NINIVEValentin"/>
    <n v="1"/>
    <x v="1"/>
  </r>
  <r>
    <s v="Samedi"/>
    <s v="15h00"/>
    <s v="8C"/>
    <x v="6"/>
    <x v="20"/>
    <x v="21"/>
    <x v="2"/>
    <n v="6"/>
    <n v="12"/>
    <n v="18"/>
    <n v="0"/>
    <n v="0"/>
    <n v="0"/>
    <s v="Samedi15h00"/>
    <s v="LEGERSandra"/>
    <n v="1"/>
    <x v="1"/>
  </r>
  <r>
    <s v="Samedi"/>
    <s v="15h00"/>
    <s v="8D"/>
    <x v="1"/>
    <x v="21"/>
    <x v="22"/>
    <x v="1"/>
    <n v="8"/>
    <n v="11"/>
    <n v="19"/>
    <n v="0"/>
    <n v="0"/>
    <n v="0"/>
    <s v="Samedi15h00"/>
    <s v="BLADTPhilippe"/>
    <n v="1"/>
    <x v="1"/>
  </r>
  <r>
    <s v="Samedi"/>
    <s v="15h00"/>
    <s v="9A"/>
    <x v="6"/>
    <x v="22"/>
    <x v="23"/>
    <x v="1"/>
    <n v="9"/>
    <n v="6"/>
    <n v="15"/>
    <n v="0"/>
    <n v="0"/>
    <n v="0"/>
    <s v="Samedi15h00"/>
    <s v="PELCFranzy"/>
    <n v="1"/>
    <x v="1"/>
  </r>
  <r>
    <s v="Samedi"/>
    <s v="15h00"/>
    <s v="9B"/>
    <x v="13"/>
    <x v="23"/>
    <x v="24"/>
    <x v="1"/>
    <n v="8"/>
    <n v="11"/>
    <n v="19"/>
    <n v="0"/>
    <n v="0"/>
    <n v="0"/>
    <s v="Samedi15h00"/>
    <s v="NC NOEL (CHASSE)Olivier"/>
    <n v="1"/>
    <x v="1"/>
  </r>
  <r>
    <s v="Samedi"/>
    <s v="15h00"/>
    <s v="9C"/>
    <x v="14"/>
    <x v="24"/>
    <x v="25"/>
    <x v="2"/>
    <n v="5"/>
    <n v="11"/>
    <n v="16"/>
    <n v="0"/>
    <n v="0"/>
    <n v="0"/>
    <s v="Samedi15h00"/>
    <s v="WEYLANDTheresa"/>
    <n v="1"/>
    <x v="1"/>
  </r>
  <r>
    <s v="Samedi"/>
    <s v="15h00"/>
    <s v="9D"/>
    <x v="15"/>
    <x v="25"/>
    <x v="18"/>
    <x v="1"/>
    <n v="30"/>
    <n v="30"/>
    <n v="60"/>
    <n v="0"/>
    <n v="0"/>
    <n v="0"/>
    <s v="Samedi15h00"/>
    <s v="QUERRYDaniel"/>
    <n v="1"/>
    <x v="1"/>
  </r>
  <r>
    <s v="Samedi"/>
    <s v="15h00"/>
    <s v="10A"/>
    <x v="16"/>
    <x v="26"/>
    <x v="26"/>
    <x v="1"/>
    <n v="7"/>
    <n v="13"/>
    <n v="20"/>
    <n v="0"/>
    <n v="0"/>
    <n v="0"/>
    <s v="Samedi15h00"/>
    <s v="GUIOUBLYGilbert"/>
    <n v="1"/>
    <x v="1"/>
  </r>
  <r>
    <s v="Samedi"/>
    <s v="15h00"/>
    <s v="10B"/>
    <x v="17"/>
    <x v="27"/>
    <x v="27"/>
    <x v="1"/>
    <n v="30"/>
    <n v="34"/>
    <n v="64"/>
    <n v="0"/>
    <n v="0"/>
    <s v="PAYEE CHQ"/>
    <s v="Samedi15h00"/>
    <s v="MERVEILLEAlain"/>
    <n v="1"/>
    <x v="1"/>
  </r>
  <r>
    <s v="Samedi"/>
    <s v="15h00"/>
    <s v="10C"/>
    <x v="18"/>
    <x v="28"/>
    <x v="28"/>
    <x v="1"/>
    <n v="20"/>
    <n v="21"/>
    <n v="41"/>
    <n v="0"/>
    <n v="0"/>
    <n v="0"/>
    <s v="Samedi15h00"/>
    <s v="SIROITHervé"/>
    <n v="1"/>
    <x v="1"/>
  </r>
  <r>
    <s v="Samedi"/>
    <s v="15h00"/>
    <s v="10D"/>
    <x v="0"/>
    <x v="0"/>
    <x v="0"/>
    <x v="0"/>
    <n v="0"/>
    <n v="0"/>
    <n v="0"/>
    <n v="0"/>
    <n v="0"/>
    <n v="0"/>
    <s v="Samedi15h00"/>
    <s v="00"/>
    <n v="1"/>
    <x v="0"/>
  </r>
  <r>
    <s v="Samedi"/>
    <s v="15h00"/>
    <s v="11A"/>
    <x v="19"/>
    <x v="29"/>
    <x v="29"/>
    <x v="1"/>
    <n v="11"/>
    <n v="13"/>
    <n v="24"/>
    <n v="0"/>
    <n v="0"/>
    <n v="0"/>
    <s v="Samedi15h00"/>
    <s v="EPIVENTYves"/>
    <n v="1"/>
    <x v="1"/>
  </r>
  <r>
    <s v="Samedi"/>
    <s v="15h00"/>
    <s v="11B"/>
    <x v="16"/>
    <x v="30"/>
    <x v="30"/>
    <x v="1"/>
    <n v="19"/>
    <n v="13"/>
    <n v="32"/>
    <n v="0"/>
    <n v="0"/>
    <n v="0"/>
    <s v="Samedi15h00"/>
    <s v="CALBRYStéphane"/>
    <n v="1"/>
    <x v="1"/>
  </r>
  <r>
    <s v="Samedi"/>
    <s v="15h00"/>
    <s v="11C"/>
    <x v="20"/>
    <x v="31"/>
    <x v="31"/>
    <x v="2"/>
    <n v="26"/>
    <n v="23"/>
    <n v="49"/>
    <n v="0"/>
    <n v="0"/>
    <n v="0"/>
    <s v="Samedi15h00"/>
    <s v="PARMENTIERFrédérique"/>
    <n v="1"/>
    <x v="1"/>
  </r>
  <r>
    <s v="Samedi"/>
    <s v="15h00"/>
    <s v="11D"/>
    <x v="0"/>
    <x v="0"/>
    <x v="0"/>
    <x v="0"/>
    <n v="0"/>
    <n v="0"/>
    <n v="0"/>
    <n v="0"/>
    <n v="0"/>
    <n v="0"/>
    <s v="Samedi15h00"/>
    <s v="00"/>
    <n v="1"/>
    <x v="0"/>
  </r>
  <r>
    <s v="Samedi"/>
    <s v="15h00"/>
    <s v="12A"/>
    <x v="0"/>
    <x v="0"/>
    <x v="0"/>
    <x v="0"/>
    <n v="0"/>
    <n v="0"/>
    <n v="0"/>
    <n v="0"/>
    <n v="0"/>
    <n v="0"/>
    <s v="Samedi15h00"/>
    <s v="00"/>
    <n v="1"/>
    <x v="0"/>
  </r>
  <r>
    <s v="Samedi"/>
    <s v="15h00"/>
    <s v="12B"/>
    <x v="0"/>
    <x v="0"/>
    <x v="0"/>
    <x v="0"/>
    <n v="0"/>
    <n v="0"/>
    <n v="0"/>
    <n v="0"/>
    <n v="0"/>
    <n v="0"/>
    <s v="Samedi15h00"/>
    <s v="00"/>
    <n v="1"/>
    <x v="0"/>
  </r>
  <r>
    <s v="Samedi"/>
    <s v="15h00"/>
    <s v="12C"/>
    <x v="0"/>
    <x v="0"/>
    <x v="0"/>
    <x v="0"/>
    <n v="0"/>
    <n v="0"/>
    <n v="0"/>
    <n v="0"/>
    <n v="0"/>
    <n v="0"/>
    <s v="Samedi15h00"/>
    <s v="00"/>
    <n v="1"/>
    <x v="0"/>
  </r>
  <r>
    <s v="Samedi"/>
    <s v="15h00"/>
    <s v="12D"/>
    <x v="0"/>
    <x v="0"/>
    <x v="0"/>
    <x v="0"/>
    <n v="0"/>
    <n v="0"/>
    <n v="0"/>
    <n v="0"/>
    <n v="0"/>
    <n v="0"/>
    <s v="Samedi15h00"/>
    <s v="00"/>
    <n v="1"/>
    <x v="0"/>
  </r>
  <r>
    <s v="Dimanche"/>
    <s v="9h30"/>
    <s v="1A"/>
    <x v="0"/>
    <x v="0"/>
    <x v="0"/>
    <x v="0"/>
    <n v="0"/>
    <n v="0"/>
    <n v="0"/>
    <n v="0"/>
    <n v="0"/>
    <n v="0"/>
    <s v="Dimanche9h30"/>
    <s v="00"/>
    <n v="2"/>
    <x v="0"/>
  </r>
  <r>
    <s v="Dimanche"/>
    <s v="9h30"/>
    <s v="1B"/>
    <x v="0"/>
    <x v="0"/>
    <x v="0"/>
    <x v="0"/>
    <n v="0"/>
    <n v="0"/>
    <n v="0"/>
    <n v="0"/>
    <n v="0"/>
    <n v="0"/>
    <s v="Dimanche9h30"/>
    <s v="00"/>
    <n v="2"/>
    <x v="0"/>
  </r>
  <r>
    <s v="Dimanche"/>
    <s v="9h30"/>
    <s v="1C"/>
    <x v="0"/>
    <x v="0"/>
    <x v="0"/>
    <x v="0"/>
    <n v="0"/>
    <n v="0"/>
    <n v="0"/>
    <n v="0"/>
    <n v="0"/>
    <n v="0"/>
    <s v="Dimanche9h30"/>
    <s v="00"/>
    <n v="2"/>
    <x v="0"/>
  </r>
  <r>
    <s v="Dimanche"/>
    <s v="9h30"/>
    <s v="1D"/>
    <x v="0"/>
    <x v="0"/>
    <x v="0"/>
    <x v="0"/>
    <n v="0"/>
    <n v="0"/>
    <n v="0"/>
    <n v="0"/>
    <n v="0"/>
    <n v="0"/>
    <s v="Dimanche9h30"/>
    <s v="00"/>
    <n v="2"/>
    <x v="0"/>
  </r>
  <r>
    <s v="Dimanche"/>
    <s v="9h30"/>
    <s v="2A"/>
    <x v="21"/>
    <x v="32"/>
    <x v="32"/>
    <x v="1"/>
    <n v="37"/>
    <n v="28"/>
    <n v="65"/>
    <n v="1"/>
    <n v="13"/>
    <n v="0"/>
    <s v="Dimanche9h30"/>
    <s v="HOTTEKIETLaurent"/>
    <n v="2"/>
    <x v="1"/>
  </r>
  <r>
    <s v="Dimanche"/>
    <s v="9h30"/>
    <s v="2B"/>
    <x v="22"/>
    <x v="33"/>
    <x v="33"/>
    <x v="1"/>
    <n v="9"/>
    <n v="18"/>
    <n v="27"/>
    <n v="0"/>
    <n v="0"/>
    <s v="PAYEE CHQ"/>
    <s v="Dimanche9h30"/>
    <s v="COUPEQuentin"/>
    <n v="2"/>
    <x v="1"/>
  </r>
  <r>
    <s v="Dimanche"/>
    <s v="9h30"/>
    <s v="2C"/>
    <x v="0"/>
    <x v="0"/>
    <x v="0"/>
    <x v="0"/>
    <n v="0"/>
    <n v="0"/>
    <n v="0"/>
    <n v="0"/>
    <n v="0"/>
    <n v="0"/>
    <s v="Dimanche9h30"/>
    <s v="00"/>
    <n v="2"/>
    <x v="0"/>
  </r>
  <r>
    <s v="Dimanche"/>
    <s v="9h30"/>
    <s v="2D"/>
    <x v="23"/>
    <x v="34"/>
    <x v="4"/>
    <x v="1"/>
    <n v="35"/>
    <n v="32"/>
    <n v="67"/>
    <n v="0"/>
    <n v="0"/>
    <n v="0"/>
    <s v="Dimanche9h30"/>
    <s v="DUGARDINEric"/>
    <n v="2"/>
    <x v="1"/>
  </r>
  <r>
    <s v="Dimanche"/>
    <s v="9h30"/>
    <s v="3A"/>
    <x v="24"/>
    <x v="35"/>
    <x v="34"/>
    <x v="1"/>
    <n v="10"/>
    <n v="13"/>
    <n v="23"/>
    <n v="1"/>
    <n v="13"/>
    <n v="0"/>
    <s v="Dimanche9h30"/>
    <s v="RAMSEYPatrick"/>
    <n v="2"/>
    <x v="1"/>
  </r>
  <r>
    <s v="Dimanche"/>
    <s v="9h30"/>
    <s v="3B"/>
    <x v="25"/>
    <x v="36"/>
    <x v="24"/>
    <x v="1"/>
    <n v="37"/>
    <n v="28"/>
    <n v="65"/>
    <n v="0"/>
    <n v="0"/>
    <n v="0"/>
    <s v="Dimanche9h30"/>
    <s v="ROBERTOlivier"/>
    <n v="2"/>
    <x v="1"/>
  </r>
  <r>
    <s v="Dimanche"/>
    <s v="9h30"/>
    <s v="3C"/>
    <x v="21"/>
    <x v="37"/>
    <x v="35"/>
    <x v="1"/>
    <n v="30"/>
    <n v="26"/>
    <n v="56"/>
    <n v="1"/>
    <n v="13"/>
    <n v="0"/>
    <s v="Dimanche9h30"/>
    <s v="BARTHFranz"/>
    <n v="2"/>
    <x v="1"/>
  </r>
  <r>
    <s v="Dimanche"/>
    <s v="9h30"/>
    <s v="3D"/>
    <x v="22"/>
    <x v="38"/>
    <x v="36"/>
    <x v="2"/>
    <n v="27"/>
    <n v="10"/>
    <n v="37"/>
    <n v="0"/>
    <n v="0"/>
    <s v="PAYEE CHQ"/>
    <s v="Dimanche9h30"/>
    <s v="SCHIDLOWERFlorence"/>
    <n v="2"/>
    <x v="1"/>
  </r>
  <r>
    <s v="Dimanche"/>
    <s v="9h30"/>
    <s v="4A"/>
    <x v="0"/>
    <x v="0"/>
    <x v="0"/>
    <x v="0"/>
    <n v="0"/>
    <n v="0"/>
    <n v="0"/>
    <n v="1"/>
    <n v="13"/>
    <n v="0"/>
    <s v="Dimanche9h30"/>
    <s v="00"/>
    <n v="2"/>
    <x v="0"/>
  </r>
  <r>
    <s v="Dimanche"/>
    <s v="9h30"/>
    <s v="4B"/>
    <x v="26"/>
    <x v="39"/>
    <x v="18"/>
    <x v="1"/>
    <n v="38"/>
    <n v="34"/>
    <n v="72"/>
    <n v="1"/>
    <n v="13"/>
    <n v="0"/>
    <s v="Dimanche9h30"/>
    <s v="MORINDaniel"/>
    <n v="2"/>
    <x v="1"/>
  </r>
  <r>
    <s v="Dimanche"/>
    <s v="9h30"/>
    <s v="4C"/>
    <x v="24"/>
    <x v="40"/>
    <x v="37"/>
    <x v="2"/>
    <n v="5"/>
    <n v="8"/>
    <n v="13"/>
    <n v="1"/>
    <n v="13"/>
    <n v="0"/>
    <s v="Dimanche9h30"/>
    <s v="VOISINMichelle"/>
    <n v="2"/>
    <x v="1"/>
  </r>
  <r>
    <s v="Dimanche"/>
    <s v="9h30"/>
    <s v="4D"/>
    <x v="7"/>
    <x v="41"/>
    <x v="38"/>
    <x v="2"/>
    <n v="15"/>
    <n v="13"/>
    <n v="28"/>
    <n v="1"/>
    <n v="0"/>
    <s v="PAYEE CHQ"/>
    <s v="Dimanche9h30"/>
    <s v="GEEVERSSylvie-Caroline"/>
    <n v="2"/>
    <x v="1"/>
  </r>
  <r>
    <s v="Dimanche"/>
    <s v="9h30"/>
    <s v="5A"/>
    <x v="0"/>
    <x v="0"/>
    <x v="0"/>
    <x v="0"/>
    <n v="0"/>
    <n v="0"/>
    <n v="0"/>
    <n v="1"/>
    <n v="13"/>
    <n v="0"/>
    <s v="Dimanche9h30"/>
    <s v="00"/>
    <n v="2"/>
    <x v="0"/>
  </r>
  <r>
    <s v="Dimanche"/>
    <s v="9h30"/>
    <s v="5B"/>
    <x v="21"/>
    <x v="42"/>
    <x v="39"/>
    <x v="1"/>
    <n v="14"/>
    <n v="17"/>
    <n v="31"/>
    <n v="1"/>
    <n v="13"/>
    <n v="0"/>
    <s v="Dimanche9h30"/>
    <s v="HEBERTKévin"/>
    <n v="2"/>
    <x v="1"/>
  </r>
  <r>
    <s v="Dimanche"/>
    <s v="9h30"/>
    <s v="5C"/>
    <x v="26"/>
    <x v="43"/>
    <x v="40"/>
    <x v="1"/>
    <n v="10"/>
    <n v="8"/>
    <n v="18"/>
    <n v="1"/>
    <n v="13"/>
    <n v="0"/>
    <s v="Dimanche9h30"/>
    <s v="NC DAVID (DIVERS)Jany"/>
    <n v="2"/>
    <x v="1"/>
  </r>
  <r>
    <s v="Dimanche"/>
    <s v="9h30"/>
    <s v="5D"/>
    <x v="7"/>
    <x v="44"/>
    <x v="41"/>
    <x v="1"/>
    <n v="11"/>
    <n v="23"/>
    <n v="34"/>
    <n v="1"/>
    <n v="0"/>
    <s v="PAYEE CHQ"/>
    <s v="Dimanche9h30"/>
    <s v="SEMBELDenis"/>
    <n v="2"/>
    <x v="1"/>
  </r>
  <r>
    <s v="Dimanche"/>
    <s v="9h30"/>
    <s v="6A"/>
    <x v="7"/>
    <x v="45"/>
    <x v="42"/>
    <x v="1"/>
    <n v="20"/>
    <n v="9"/>
    <n v="29"/>
    <n v="1"/>
    <n v="0"/>
    <s v="PAYEE CHQ"/>
    <s v="Dimanche9h30"/>
    <s v="VIOLOCharles"/>
    <n v="2"/>
    <x v="1"/>
  </r>
  <r>
    <s v="Dimanche"/>
    <s v="9h30"/>
    <s v="6B"/>
    <x v="24"/>
    <x v="46"/>
    <x v="43"/>
    <x v="1"/>
    <n v="5"/>
    <n v="6"/>
    <n v="11"/>
    <n v="1"/>
    <n v="13"/>
    <n v="0"/>
    <s v="Dimanche9h30"/>
    <s v="DUCREUXJean Claude"/>
    <n v="2"/>
    <x v="1"/>
  </r>
  <r>
    <s v="Dimanche"/>
    <s v="9h30"/>
    <s v="6C"/>
    <x v="27"/>
    <x v="47"/>
    <x v="44"/>
    <x v="2"/>
    <n v="11"/>
    <n v="5"/>
    <n v="16"/>
    <n v="1"/>
    <n v="13"/>
    <n v="0"/>
    <s v="Dimanche9h30"/>
    <s v="DUBOISLaure"/>
    <n v="2"/>
    <x v="1"/>
  </r>
  <r>
    <s v="Dimanche"/>
    <s v="9h30"/>
    <s v="6D"/>
    <x v="22"/>
    <x v="48"/>
    <x v="45"/>
    <x v="2"/>
    <n v="14"/>
    <n v="13"/>
    <n v="27"/>
    <n v="0"/>
    <n v="0"/>
    <s v="PAYEE CHQ"/>
    <s v="Dimanche9h30"/>
    <s v="LEGRAINAnnabel"/>
    <n v="2"/>
    <x v="1"/>
  </r>
  <r>
    <s v="Dimanche"/>
    <s v="9h30"/>
    <s v="7A"/>
    <x v="7"/>
    <x v="49"/>
    <x v="46"/>
    <x v="1"/>
    <n v="15"/>
    <n v="9"/>
    <n v="24"/>
    <n v="1"/>
    <n v="0"/>
    <s v="PAYEE CHQ"/>
    <s v="Dimanche9h30"/>
    <s v="LAIGNELMichel"/>
    <n v="2"/>
    <x v="1"/>
  </r>
  <r>
    <s v="Dimanche"/>
    <s v="9h30"/>
    <s v="7B"/>
    <x v="22"/>
    <x v="50"/>
    <x v="12"/>
    <x v="1"/>
    <n v="26"/>
    <n v="31"/>
    <n v="57"/>
    <n v="0"/>
    <n v="0"/>
    <s v="PAYEE CHQ"/>
    <s v="Dimanche9h30"/>
    <s v="BLONDEAUChristophe"/>
    <n v="2"/>
    <x v="1"/>
  </r>
  <r>
    <s v="Dimanche"/>
    <s v="9h30"/>
    <s v="7C"/>
    <x v="21"/>
    <x v="51"/>
    <x v="1"/>
    <x v="1"/>
    <n v="14"/>
    <n v="20"/>
    <n v="34"/>
    <n v="1"/>
    <n v="13"/>
    <n v="0"/>
    <s v="Dimanche9h30"/>
    <s v="COURIVAUDPatrice"/>
    <n v="2"/>
    <x v="1"/>
  </r>
  <r>
    <s v="Dimanche"/>
    <s v="9h30"/>
    <s v="7D"/>
    <x v="24"/>
    <x v="52"/>
    <x v="47"/>
    <x v="2"/>
    <n v="14"/>
    <n v="10"/>
    <n v="24"/>
    <n v="1"/>
    <n v="13"/>
    <n v="0"/>
    <s v="Dimanche9h30"/>
    <s v="NC LOUPE (DIVERS)Erika"/>
    <n v="2"/>
    <x v="1"/>
  </r>
  <r>
    <s v="Dimanche"/>
    <s v="9h30"/>
    <s v="8A"/>
    <x v="24"/>
    <x v="53"/>
    <x v="2"/>
    <x v="1"/>
    <n v="10"/>
    <n v="21"/>
    <n v="31"/>
    <n v="1"/>
    <n v="13"/>
    <n v="0"/>
    <s v="Dimanche9h30"/>
    <s v="STANCHINARomain"/>
    <n v="2"/>
    <x v="1"/>
  </r>
  <r>
    <s v="Dimanche"/>
    <s v="9h30"/>
    <s v="8B"/>
    <x v="21"/>
    <x v="54"/>
    <x v="48"/>
    <x v="1"/>
    <n v="2"/>
    <n v="11"/>
    <n v="13"/>
    <n v="1"/>
    <n v="13"/>
    <n v="0"/>
    <s v="Dimanche9h30"/>
    <s v="FAUVELColin"/>
    <n v="2"/>
    <x v="1"/>
  </r>
  <r>
    <s v="Dimanche"/>
    <s v="9h30"/>
    <s v="8C"/>
    <x v="7"/>
    <x v="55"/>
    <x v="49"/>
    <x v="1"/>
    <n v="6"/>
    <n v="16"/>
    <n v="22"/>
    <n v="1"/>
    <n v="0"/>
    <s v="PAYEE CHQ"/>
    <s v="Dimanche9h30"/>
    <s v="NC CHABIN (DIVERS)Didier"/>
    <n v="2"/>
    <x v="1"/>
  </r>
  <r>
    <s v="Dimanche"/>
    <s v="9h30"/>
    <s v="8D"/>
    <x v="22"/>
    <x v="56"/>
    <x v="50"/>
    <x v="1"/>
    <n v="20"/>
    <n v="8"/>
    <n v="28"/>
    <n v="0"/>
    <n v="0"/>
    <s v="PAYEE CHQ"/>
    <s v="Dimanche9h30"/>
    <s v="LOMBARDAlexandre"/>
    <n v="2"/>
    <x v="1"/>
  </r>
  <r>
    <s v="Dimanche"/>
    <s v="9h30"/>
    <s v="9A"/>
    <x v="22"/>
    <x v="56"/>
    <x v="51"/>
    <x v="1"/>
    <n v="25"/>
    <n v="27"/>
    <n v="52"/>
    <n v="0"/>
    <n v="0"/>
    <s v="PAYEE CHQ"/>
    <s v="Dimanche9h30"/>
    <s v="LOMBARDMaxime"/>
    <n v="2"/>
    <x v="1"/>
  </r>
  <r>
    <s v="Dimanche"/>
    <s v="9h30"/>
    <s v="9B"/>
    <x v="7"/>
    <x v="57"/>
    <x v="52"/>
    <x v="2"/>
    <n v="6"/>
    <n v="19"/>
    <n v="25"/>
    <n v="1"/>
    <n v="0"/>
    <s v="PAYEE CHQ"/>
    <s v="Dimanche9h30"/>
    <s v="NC HUGUET (DIVERS)Béatrice"/>
    <n v="2"/>
    <x v="1"/>
  </r>
  <r>
    <s v="Dimanche"/>
    <s v="9h30"/>
    <s v="9C"/>
    <x v="0"/>
    <x v="0"/>
    <x v="0"/>
    <x v="0"/>
    <n v="0"/>
    <n v="0"/>
    <n v="0"/>
    <n v="0"/>
    <n v="0"/>
    <n v="0"/>
    <s v="Dimanche9h30"/>
    <s v="00"/>
    <n v="2"/>
    <x v="0"/>
  </r>
  <r>
    <s v="Dimanche"/>
    <s v="9h30"/>
    <s v="9D"/>
    <x v="21"/>
    <x v="58"/>
    <x v="53"/>
    <x v="1"/>
    <n v="3"/>
    <n v="5"/>
    <n v="8"/>
    <n v="1"/>
    <n v="13"/>
    <n v="0"/>
    <s v="Dimanche9h30"/>
    <s v="MARTINGilles"/>
    <n v="2"/>
    <x v="1"/>
  </r>
  <r>
    <s v="Dimanche"/>
    <s v="9h30"/>
    <s v="10A"/>
    <x v="7"/>
    <x v="59"/>
    <x v="54"/>
    <x v="1"/>
    <n v="21"/>
    <n v="28"/>
    <n v="49"/>
    <n v="0"/>
    <n v="0"/>
    <s v="PAYEE CHQ"/>
    <s v="Dimanche9h30"/>
    <s v="NC DELACOURT (DIVERS)Wilfrid"/>
    <n v="2"/>
    <x v="1"/>
  </r>
  <r>
    <s v="Dimanche"/>
    <s v="9h30"/>
    <s v="10B"/>
    <x v="28"/>
    <x v="60"/>
    <x v="55"/>
    <x v="1"/>
    <n v="16"/>
    <n v="19"/>
    <n v="35"/>
    <n v="1"/>
    <n v="13"/>
    <n v="0"/>
    <s v="Dimanche9h30"/>
    <s v="MARTIN NIETOCristian"/>
    <n v="2"/>
    <x v="1"/>
  </r>
  <r>
    <s v="Dimanche"/>
    <s v="9h30"/>
    <s v="10C"/>
    <x v="19"/>
    <x v="29"/>
    <x v="29"/>
    <x v="1"/>
    <n v="12"/>
    <n v="11"/>
    <n v="23"/>
    <n v="0"/>
    <n v="0"/>
    <n v="0"/>
    <s v="Dimanche9h30"/>
    <s v="EPIVENTYves"/>
    <n v="2"/>
    <x v="0"/>
  </r>
  <r>
    <s v="Dimanche"/>
    <s v="9h30"/>
    <s v="10D"/>
    <x v="17"/>
    <x v="27"/>
    <x v="27"/>
    <x v="1"/>
    <n v="26"/>
    <n v="34"/>
    <n v="60"/>
    <n v="1"/>
    <n v="13"/>
    <s v="PAYEE CHQ"/>
    <s v="Dimanche9h30"/>
    <s v="MERVEILLEAlain"/>
    <n v="2"/>
    <x v="0"/>
  </r>
  <r>
    <s v="Dimanche"/>
    <s v="9h30"/>
    <s v="11A"/>
    <x v="8"/>
    <x v="11"/>
    <x v="12"/>
    <x v="1"/>
    <n v="28"/>
    <n v="23"/>
    <n v="51"/>
    <n v="0"/>
    <n v="0"/>
    <n v="0"/>
    <s v="Dimanche9h30"/>
    <s v="VAN HOUTTEChristophe"/>
    <n v="2"/>
    <x v="0"/>
  </r>
  <r>
    <s v="Dimanche"/>
    <s v="9h30"/>
    <s v="11B"/>
    <x v="0"/>
    <x v="0"/>
    <x v="0"/>
    <x v="0"/>
    <n v="0"/>
    <n v="0"/>
    <n v="0"/>
    <n v="0"/>
    <n v="0"/>
    <n v="0"/>
    <s v="Dimanche9h30"/>
    <s v="00"/>
    <n v="2"/>
    <x v="0"/>
  </r>
  <r>
    <s v="Dimanche"/>
    <s v="9h30"/>
    <s v="11C"/>
    <x v="0"/>
    <x v="0"/>
    <x v="0"/>
    <x v="0"/>
    <n v="0"/>
    <n v="0"/>
    <n v="0"/>
    <n v="0"/>
    <n v="0"/>
    <n v="0"/>
    <s v="Dimanche9h30"/>
    <s v="00"/>
    <n v="2"/>
    <x v="0"/>
  </r>
  <r>
    <s v="Dimanche"/>
    <s v="9h30"/>
    <s v="11D"/>
    <x v="8"/>
    <x v="16"/>
    <x v="17"/>
    <x v="2"/>
    <n v="11"/>
    <n v="13"/>
    <n v="24"/>
    <n v="0"/>
    <n v="0"/>
    <n v="0"/>
    <s v="Dimanche9h30"/>
    <s v="EVRAERTSandrine"/>
    <n v="2"/>
    <x v="0"/>
  </r>
  <r>
    <s v="Dimanche"/>
    <s v="9h30"/>
    <s v="12A"/>
    <x v="0"/>
    <x v="0"/>
    <x v="0"/>
    <x v="0"/>
    <n v="0"/>
    <n v="0"/>
    <n v="0"/>
    <n v="0"/>
    <n v="0"/>
    <n v="0"/>
    <s v="Dimanche9h30"/>
    <s v="00"/>
    <n v="2"/>
    <x v="0"/>
  </r>
  <r>
    <s v="Dimanche"/>
    <s v="9h30"/>
    <s v="12B"/>
    <x v="0"/>
    <x v="0"/>
    <x v="0"/>
    <x v="0"/>
    <n v="0"/>
    <n v="0"/>
    <n v="0"/>
    <n v="0"/>
    <n v="0"/>
    <n v="0"/>
    <s v="Dimanche9h30"/>
    <s v="00"/>
    <n v="2"/>
    <x v="0"/>
  </r>
  <r>
    <s v="Dimanche"/>
    <s v="9h30"/>
    <s v="12C"/>
    <x v="0"/>
    <x v="0"/>
    <x v="0"/>
    <x v="0"/>
    <n v="0"/>
    <n v="0"/>
    <n v="0"/>
    <n v="0"/>
    <n v="0"/>
    <n v="0"/>
    <s v="Dimanche9h30"/>
    <s v="00"/>
    <n v="2"/>
    <x v="0"/>
  </r>
  <r>
    <s v="Dimanche"/>
    <s v="9h30"/>
    <s v="12D"/>
    <x v="0"/>
    <x v="0"/>
    <x v="0"/>
    <x v="0"/>
    <n v="0"/>
    <n v="0"/>
    <n v="0"/>
    <n v="0"/>
    <n v="0"/>
    <n v="0"/>
    <s v="Dimanche9h30"/>
    <s v="00"/>
    <n v="2"/>
    <x v="0"/>
  </r>
  <r>
    <s v="Dimanche"/>
    <s v="12h00"/>
    <s v="1A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1B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1C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1D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2A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2B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2C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2D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3A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3B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3C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3D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4A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4B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4C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4D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5A"/>
    <x v="29"/>
    <x v="61"/>
    <x v="56"/>
    <x v="1"/>
    <n v="25"/>
    <n v="14"/>
    <n v="39"/>
    <n v="1"/>
    <n v="13"/>
    <n v="0"/>
    <s v="Dimanche12h00"/>
    <s v="ETIEVANTDominique"/>
    <n v="3"/>
    <x v="1"/>
  </r>
  <r>
    <s v="Dimanche"/>
    <s v="12h00"/>
    <s v="5B"/>
    <x v="30"/>
    <x v="62"/>
    <x v="57"/>
    <x v="1"/>
    <n v="4"/>
    <n v="16"/>
    <n v="20"/>
    <n v="1"/>
    <n v="13"/>
    <n v="0"/>
    <s v="Dimanche12h00"/>
    <s v="MARTYCédric"/>
    <n v="3"/>
    <x v="1"/>
  </r>
  <r>
    <s v="Dimanche"/>
    <s v="12h00"/>
    <s v="5C"/>
    <x v="22"/>
    <x v="56"/>
    <x v="50"/>
    <x v="1"/>
    <n v="5"/>
    <n v="13"/>
    <n v="18"/>
    <n v="0"/>
    <n v="0"/>
    <s v="PAYEE CHQ"/>
    <s v="Dimanche12h00"/>
    <s v="LOMBARDAlexandre"/>
    <n v="3"/>
    <x v="0"/>
  </r>
  <r>
    <s v="Dimanche"/>
    <s v="12h00"/>
    <s v="5D"/>
    <x v="17"/>
    <x v="27"/>
    <x v="27"/>
    <x v="1"/>
    <n v="31"/>
    <n v="35"/>
    <n v="66"/>
    <n v="0"/>
    <n v="0"/>
    <s v="PAYEE CHQ"/>
    <s v="Dimanche12h00"/>
    <s v="MERVEILLEAlain"/>
    <n v="3"/>
    <x v="0"/>
  </r>
  <r>
    <s v="Dimanche"/>
    <s v="12h00"/>
    <s v="6A"/>
    <x v="30"/>
    <x v="63"/>
    <x v="58"/>
    <x v="1"/>
    <n v="3"/>
    <n v="10"/>
    <n v="13"/>
    <n v="1"/>
    <n v="13"/>
    <n v="0"/>
    <s v="Dimanche12h00"/>
    <s v="GUINOTSébastien"/>
    <n v="3"/>
    <x v="1"/>
  </r>
  <r>
    <s v="Dimanche"/>
    <s v="12h00"/>
    <s v="6B"/>
    <x v="22"/>
    <x v="38"/>
    <x v="36"/>
    <x v="2"/>
    <n v="14"/>
    <n v="20"/>
    <n v="34"/>
    <n v="0"/>
    <n v="0"/>
    <s v="PAYEE CHQ"/>
    <s v="Dimanche12h00"/>
    <s v="SCHIDLOWERFlorence"/>
    <n v="3"/>
    <x v="0"/>
  </r>
  <r>
    <s v="Dimanche"/>
    <s v="12h00"/>
    <s v="6C"/>
    <x v="22"/>
    <x v="48"/>
    <x v="45"/>
    <x v="2"/>
    <n v="13"/>
    <n v="13"/>
    <n v="26"/>
    <n v="0"/>
    <n v="0"/>
    <s v="PAYEE CHQ"/>
    <s v="Dimanche12h00"/>
    <s v="LEGRAINAnnabel"/>
    <n v="3"/>
    <x v="0"/>
  </r>
  <r>
    <s v="Dimanche"/>
    <s v="12h00"/>
    <s v="6D"/>
    <x v="19"/>
    <x v="29"/>
    <x v="29"/>
    <x v="1"/>
    <n v="7"/>
    <n v="12"/>
    <n v="19"/>
    <n v="0"/>
    <n v="0"/>
    <n v="0"/>
    <s v="Dimanche12h00"/>
    <s v="EPIVENTYves"/>
    <n v="3"/>
    <x v="0"/>
  </r>
  <r>
    <s v="Dimanche"/>
    <s v="12h00"/>
    <s v="7A"/>
    <x v="22"/>
    <x v="56"/>
    <x v="51"/>
    <x v="1"/>
    <n v="7"/>
    <n v="26"/>
    <n v="33"/>
    <n v="0"/>
    <n v="0"/>
    <s v="PAYEE CHQ"/>
    <s v="Dimanche12h00"/>
    <s v="LOMBARDMaxime"/>
    <n v="3"/>
    <x v="0"/>
  </r>
  <r>
    <s v="Dimanche"/>
    <s v="12h00"/>
    <s v="7B"/>
    <x v="29"/>
    <x v="61"/>
    <x v="59"/>
    <x v="2"/>
    <n v="23"/>
    <n v="18"/>
    <n v="41"/>
    <n v="1"/>
    <n v="13"/>
    <n v="0"/>
    <s v="Dimanche12h00"/>
    <s v="ETIEVANTSylvie"/>
    <n v="3"/>
    <x v="1"/>
  </r>
  <r>
    <s v="Dimanche"/>
    <s v="12h00"/>
    <s v="7C"/>
    <x v="22"/>
    <x v="50"/>
    <x v="12"/>
    <x v="1"/>
    <n v="23"/>
    <n v="23"/>
    <n v="46"/>
    <n v="0"/>
    <n v="0"/>
    <s v="PAYEE CHQ"/>
    <s v="Dimanche12h00"/>
    <s v="BLONDEAUChristophe"/>
    <n v="3"/>
    <x v="0"/>
  </r>
  <r>
    <s v="Dimanche"/>
    <s v="12h00"/>
    <s v="7D"/>
    <x v="30"/>
    <x v="64"/>
    <x v="60"/>
    <x v="2"/>
    <n v="20"/>
    <n v="12"/>
    <n v="32"/>
    <n v="1"/>
    <n v="13"/>
    <n v="0"/>
    <s v="Dimanche12h00"/>
    <s v="SUSINIFabienne"/>
    <n v="3"/>
    <x v="1"/>
  </r>
  <r>
    <s v="Dimanche"/>
    <s v="12h00"/>
    <s v="8A"/>
    <x v="30"/>
    <x v="65"/>
    <x v="61"/>
    <x v="1"/>
    <n v="19"/>
    <n v="14"/>
    <n v="33"/>
    <n v="1"/>
    <n v="13"/>
    <n v="0"/>
    <s v="Dimanche12h00"/>
    <s v="PODENCEAntonio"/>
    <n v="3"/>
    <x v="1"/>
  </r>
  <r>
    <s v="Dimanche"/>
    <s v="12h00"/>
    <s v="8B"/>
    <x v="22"/>
    <x v="33"/>
    <x v="33"/>
    <x v="1"/>
    <n v="26"/>
    <n v="9"/>
    <n v="35"/>
    <n v="0"/>
    <n v="0"/>
    <s v="PAYEE CHQ"/>
    <s v="Dimanche12h00"/>
    <s v="COUPEQuentin"/>
    <n v="3"/>
    <x v="0"/>
  </r>
  <r>
    <s v="Dimanche"/>
    <s v="12h00"/>
    <s v="8C"/>
    <x v="30"/>
    <x v="66"/>
    <x v="62"/>
    <x v="2"/>
    <n v="3"/>
    <n v="3"/>
    <n v="6"/>
    <n v="1"/>
    <n v="13"/>
    <n v="0"/>
    <s v="Dimanche12h00"/>
    <s v="FORTUNYSophie"/>
    <n v="3"/>
    <x v="1"/>
  </r>
  <r>
    <s v="Dimanche"/>
    <s v="12h00"/>
    <s v="8D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9A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9B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9C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9D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10A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10B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10C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10D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11A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11B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11C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11D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12A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12B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12C"/>
    <x v="0"/>
    <x v="0"/>
    <x v="0"/>
    <x v="0"/>
    <n v="0"/>
    <n v="0"/>
    <n v="0"/>
    <n v="0"/>
    <n v="0"/>
    <n v="0"/>
    <s v="Dimanche12h00"/>
    <s v="00"/>
    <n v="3"/>
    <x v="0"/>
  </r>
  <r>
    <s v="Dimanche"/>
    <s v="12h00"/>
    <s v="12D"/>
    <x v="0"/>
    <x v="0"/>
    <x v="0"/>
    <x v="0"/>
    <n v="0"/>
    <n v="0"/>
    <n v="0"/>
    <n v="0"/>
    <n v="0"/>
    <n v="0"/>
    <s v="Dimanche12h00"/>
    <s v="00"/>
    <n v="3"/>
    <x v="0"/>
  </r>
  <r>
    <s v="Dimanche"/>
    <s v="14h30"/>
    <s v="1A"/>
    <x v="0"/>
    <x v="0"/>
    <x v="0"/>
    <x v="0"/>
    <n v="0"/>
    <n v="0"/>
    <n v="0"/>
    <n v="0"/>
    <n v="0"/>
    <n v="0"/>
    <s v="Dimanche14h30"/>
    <s v="00"/>
    <n v="4"/>
    <x v="0"/>
  </r>
  <r>
    <s v="Dimanche"/>
    <s v="14h30"/>
    <s v="1B"/>
    <x v="0"/>
    <x v="0"/>
    <x v="0"/>
    <x v="0"/>
    <n v="0"/>
    <n v="0"/>
    <n v="0"/>
    <n v="0"/>
    <n v="0"/>
    <n v="0"/>
    <s v="Dimanche14h30"/>
    <s v="00"/>
    <n v="4"/>
    <x v="0"/>
  </r>
  <r>
    <s v="Dimanche"/>
    <s v="14h30"/>
    <s v="1C"/>
    <x v="0"/>
    <x v="0"/>
    <x v="0"/>
    <x v="0"/>
    <n v="0"/>
    <n v="0"/>
    <n v="0"/>
    <n v="0"/>
    <n v="0"/>
    <n v="0"/>
    <s v="Dimanche14h30"/>
    <s v="00"/>
    <n v="4"/>
    <x v="0"/>
  </r>
  <r>
    <s v="Dimanche"/>
    <s v="14h30"/>
    <s v="1D"/>
    <x v="0"/>
    <x v="0"/>
    <x v="0"/>
    <x v="0"/>
    <n v="0"/>
    <n v="0"/>
    <n v="0"/>
    <n v="0"/>
    <n v="0"/>
    <n v="0"/>
    <s v="Dimanche14h30"/>
    <s v="00"/>
    <n v="4"/>
    <x v="0"/>
  </r>
  <r>
    <s v="Dimanche"/>
    <s v="14h30"/>
    <s v="2A"/>
    <x v="31"/>
    <x v="67"/>
    <x v="63"/>
    <x v="1"/>
    <n v="22"/>
    <n v="19"/>
    <n v="41"/>
    <n v="1"/>
    <n v="13"/>
    <n v="0"/>
    <s v="Dimanche14h30"/>
    <s v="DEBETZSamuel"/>
    <n v="4"/>
    <x v="1"/>
  </r>
  <r>
    <s v="Dimanche"/>
    <s v="14h30"/>
    <s v="2B"/>
    <x v="32"/>
    <x v="68"/>
    <x v="34"/>
    <x v="1"/>
    <n v="41"/>
    <n v="45"/>
    <n v="86"/>
    <n v="0"/>
    <n v="0"/>
    <n v="0"/>
    <s v="Dimanche14h30"/>
    <s v="ULDRYPatrick"/>
    <n v="4"/>
    <x v="1"/>
  </r>
  <r>
    <s v="Dimanche"/>
    <s v="14h30"/>
    <s v="2C"/>
    <x v="17"/>
    <x v="27"/>
    <x v="27"/>
    <x v="1"/>
    <n v="32"/>
    <n v="30"/>
    <n v="62"/>
    <n v="0"/>
    <n v="0"/>
    <s v="PAYEE CHQ"/>
    <s v="Dimanche14h30"/>
    <s v="MERVEILLEAlain"/>
    <n v="4"/>
    <x v="0"/>
  </r>
  <r>
    <s v="Dimanche"/>
    <s v="14h30"/>
    <s v="2D"/>
    <x v="33"/>
    <x v="69"/>
    <x v="64"/>
    <x v="2"/>
    <n v="8"/>
    <n v="21"/>
    <n v="29"/>
    <n v="0"/>
    <n v="0"/>
    <n v="0"/>
    <s v="Dimanche14h30"/>
    <s v="GAYSThiphaine"/>
    <n v="4"/>
    <x v="1"/>
  </r>
  <r>
    <s v="Dimanche"/>
    <s v="14h30"/>
    <s v="3A"/>
    <x v="13"/>
    <x v="70"/>
    <x v="65"/>
    <x v="1"/>
    <n v="30"/>
    <n v="31"/>
    <n v="61"/>
    <n v="0"/>
    <n v="0"/>
    <n v="0"/>
    <s v="Dimanche14h30"/>
    <s v="THEVENINMatthieu"/>
    <n v="4"/>
    <x v="1"/>
  </r>
  <r>
    <s v="Dimanche"/>
    <s v="14h30"/>
    <s v="3B"/>
    <x v="31"/>
    <x v="71"/>
    <x v="66"/>
    <x v="1"/>
    <n v="9"/>
    <n v="26"/>
    <n v="35"/>
    <n v="1"/>
    <n v="13"/>
    <n v="0"/>
    <s v="Dimanche14h30"/>
    <s v="DUTRANNOYMarc"/>
    <n v="4"/>
    <x v="1"/>
  </r>
  <r>
    <s v="Dimanche"/>
    <s v="14h30"/>
    <s v="3C"/>
    <x v="32"/>
    <x v="72"/>
    <x v="67"/>
    <x v="2"/>
    <n v="18"/>
    <n v="20"/>
    <n v="38"/>
    <n v="0"/>
    <n v="0"/>
    <n v="0"/>
    <s v="Dimanche14h30"/>
    <s v="GUILLEMARDMarie France"/>
    <n v="4"/>
    <x v="1"/>
  </r>
  <r>
    <s v="Dimanche"/>
    <s v="14h30"/>
    <s v="3D"/>
    <x v="33"/>
    <x v="73"/>
    <x v="68"/>
    <x v="2"/>
    <n v="15"/>
    <n v="29"/>
    <n v="44"/>
    <n v="0"/>
    <n v="0"/>
    <n v="0"/>
    <s v="Dimanche14h30"/>
    <s v="DROHEMaryse"/>
    <n v="4"/>
    <x v="1"/>
  </r>
  <r>
    <s v="Dimanche"/>
    <s v="14h30"/>
    <s v="4A"/>
    <x v="22"/>
    <x v="56"/>
    <x v="50"/>
    <x v="1"/>
    <n v="5"/>
    <n v="2"/>
    <n v="7"/>
    <n v="0"/>
    <n v="0"/>
    <s v="PAYEE CHQ"/>
    <s v="Dimanche14h30"/>
    <s v="LOMBARDAlexandre"/>
    <n v="4"/>
    <x v="0"/>
  </r>
  <r>
    <s v="Dimanche"/>
    <s v="14h30"/>
    <s v="4B"/>
    <x v="34"/>
    <x v="74"/>
    <x v="28"/>
    <x v="1"/>
    <n v="22"/>
    <n v="22"/>
    <n v="44"/>
    <n v="0"/>
    <n v="0"/>
    <n v="0"/>
    <s v="Dimanche14h30"/>
    <s v="SCHMISSERHervé"/>
    <n v="4"/>
    <x v="1"/>
  </r>
  <r>
    <s v="Dimanche"/>
    <s v="14h30"/>
    <s v="4C"/>
    <x v="13"/>
    <x v="75"/>
    <x v="69"/>
    <x v="2"/>
    <n v="27"/>
    <n v="45"/>
    <n v="72"/>
    <n v="0"/>
    <n v="0"/>
    <n v="0"/>
    <s v="Dimanche14h30"/>
    <s v="PERRINELFrançoise"/>
    <n v="4"/>
    <x v="1"/>
  </r>
  <r>
    <s v="Dimanche"/>
    <s v="14h30"/>
    <s v="4D"/>
    <x v="33"/>
    <x v="76"/>
    <x v="6"/>
    <x v="1"/>
    <n v="13"/>
    <n v="16"/>
    <n v="29"/>
    <n v="0"/>
    <n v="0"/>
    <n v="0"/>
    <s v="Dimanche14h30"/>
    <s v="PETITOTJean Pierre"/>
    <n v="4"/>
    <x v="1"/>
  </r>
  <r>
    <s v="Dimanche"/>
    <s v="14h30"/>
    <s v="5A"/>
    <x v="34"/>
    <x v="77"/>
    <x v="27"/>
    <x v="1"/>
    <n v="15"/>
    <n v="29"/>
    <n v="44"/>
    <n v="0"/>
    <n v="0"/>
    <n v="0"/>
    <s v="Dimanche14h30"/>
    <s v="SERRANOAlain"/>
    <n v="4"/>
    <x v="1"/>
  </r>
  <r>
    <s v="Dimanche"/>
    <s v="14h30"/>
    <s v="5B"/>
    <x v="31"/>
    <x v="78"/>
    <x v="27"/>
    <x v="1"/>
    <n v="19"/>
    <n v="23"/>
    <n v="42"/>
    <n v="1"/>
    <n v="13"/>
    <n v="0"/>
    <s v="Dimanche14h30"/>
    <s v="MOUVEAUAlain"/>
    <n v="4"/>
    <x v="1"/>
  </r>
  <r>
    <s v="Dimanche"/>
    <s v="14h30"/>
    <s v="5C"/>
    <x v="22"/>
    <x v="48"/>
    <x v="45"/>
    <x v="2"/>
    <n v="26"/>
    <n v="19"/>
    <n v="45"/>
    <n v="0"/>
    <n v="0"/>
    <s v="PAYEE CHQ"/>
    <s v="Dimanche14h30"/>
    <s v="LEGRAINAnnabel"/>
    <n v="4"/>
    <x v="0"/>
  </r>
  <r>
    <s v="Dimanche"/>
    <s v="14h30"/>
    <s v="5D"/>
    <x v="13"/>
    <x v="79"/>
    <x v="70"/>
    <x v="1"/>
    <n v="28"/>
    <n v="22"/>
    <n v="50"/>
    <n v="0"/>
    <n v="0"/>
    <n v="0"/>
    <s v="Dimanche14h30"/>
    <s v="GABARDIFabrice"/>
    <n v="4"/>
    <x v="1"/>
  </r>
  <r>
    <s v="Dimanche"/>
    <s v="14h30"/>
    <s v="6A"/>
    <x v="22"/>
    <x v="56"/>
    <x v="51"/>
    <x v="1"/>
    <n v="22"/>
    <n v="20"/>
    <n v="42"/>
    <n v="0"/>
    <n v="0"/>
    <s v="PAYEE CHQ"/>
    <s v="Dimanche14h30"/>
    <s v="LOMBARDMaxime"/>
    <n v="4"/>
    <x v="0"/>
  </r>
  <r>
    <s v="Dimanche"/>
    <s v="14h30"/>
    <s v="6B"/>
    <x v="13"/>
    <x v="80"/>
    <x v="71"/>
    <x v="2"/>
    <n v="12"/>
    <n v="10"/>
    <n v="22"/>
    <n v="0"/>
    <n v="0"/>
    <n v="0"/>
    <s v="Dimanche14h30"/>
    <s v="ALAINAlvina"/>
    <n v="4"/>
    <x v="1"/>
  </r>
  <r>
    <s v="Dimanche"/>
    <s v="14h30"/>
    <s v="6C"/>
    <x v="31"/>
    <x v="81"/>
    <x v="59"/>
    <x v="2"/>
    <n v="15"/>
    <n v="25"/>
    <n v="40"/>
    <n v="1"/>
    <n v="13"/>
    <n v="0"/>
    <s v="Dimanche14h30"/>
    <s v="BENARDSylvie"/>
    <n v="4"/>
    <x v="1"/>
  </r>
  <r>
    <s v="Dimanche"/>
    <s v="14h30"/>
    <s v="6D"/>
    <x v="32"/>
    <x v="68"/>
    <x v="72"/>
    <x v="2"/>
    <n v="17"/>
    <n v="15"/>
    <n v="32"/>
    <n v="0"/>
    <n v="0"/>
    <n v="0"/>
    <s v="Dimanche14h30"/>
    <s v="ULDRYDorothée"/>
    <n v="4"/>
    <x v="1"/>
  </r>
  <r>
    <s v="Dimanche"/>
    <s v="14h30"/>
    <s v="7A"/>
    <x v="32"/>
    <x v="72"/>
    <x v="4"/>
    <x v="1"/>
    <n v="11"/>
    <n v="13"/>
    <n v="24"/>
    <n v="0"/>
    <n v="0"/>
    <n v="0"/>
    <s v="Dimanche14h30"/>
    <s v="GUILLEMARDEric"/>
    <n v="4"/>
    <x v="1"/>
  </r>
  <r>
    <s v="Dimanche"/>
    <s v="14h30"/>
    <s v="7B"/>
    <x v="35"/>
    <x v="82"/>
    <x v="41"/>
    <x v="1"/>
    <n v="6"/>
    <n v="3"/>
    <n v="9"/>
    <n v="0"/>
    <n v="0"/>
    <n v="0"/>
    <s v="Dimanche14h30"/>
    <s v="NC CHIU (DIVERS)Denis"/>
    <n v="4"/>
    <x v="1"/>
  </r>
  <r>
    <s v="Dimanche"/>
    <s v="14h30"/>
    <s v="7C"/>
    <x v="34"/>
    <x v="83"/>
    <x v="32"/>
    <x v="1"/>
    <n v="8"/>
    <n v="6"/>
    <n v="14"/>
    <n v="0"/>
    <n v="0"/>
    <n v="0"/>
    <s v="Dimanche14h30"/>
    <s v="MINIERLaurent"/>
    <n v="4"/>
    <x v="1"/>
  </r>
  <r>
    <s v="Dimanche"/>
    <s v="14h30"/>
    <s v="7D"/>
    <x v="31"/>
    <x v="84"/>
    <x v="73"/>
    <x v="1"/>
    <n v="32"/>
    <n v="20"/>
    <n v="52"/>
    <n v="1"/>
    <n v="13"/>
    <n v="0"/>
    <s v="Dimanche14h30"/>
    <s v="MONTALDOGuillaume"/>
    <n v="4"/>
    <x v="1"/>
  </r>
  <r>
    <s v="Dimanche"/>
    <s v="14h30"/>
    <s v="8A"/>
    <x v="36"/>
    <x v="85"/>
    <x v="18"/>
    <x v="1"/>
    <n v="3"/>
    <n v="0"/>
    <n v="3"/>
    <n v="0"/>
    <n v="0"/>
    <n v="0"/>
    <s v="Dimanche14h30"/>
    <s v="LEGROSDaniel"/>
    <n v="4"/>
    <x v="1"/>
  </r>
  <r>
    <s v="Dimanche"/>
    <s v="14h30"/>
    <s v="8B"/>
    <x v="13"/>
    <x v="86"/>
    <x v="32"/>
    <x v="1"/>
    <n v="11"/>
    <n v="16"/>
    <n v="27"/>
    <n v="0"/>
    <n v="0"/>
    <n v="0"/>
    <s v="Dimanche14h30"/>
    <s v="MOLARDLaurent"/>
    <n v="4"/>
    <x v="1"/>
  </r>
  <r>
    <s v="Dimanche"/>
    <s v="14h30"/>
    <s v="8C"/>
    <x v="22"/>
    <x v="33"/>
    <x v="33"/>
    <x v="1"/>
    <n v="14"/>
    <n v="18"/>
    <n v="32"/>
    <n v="0"/>
    <n v="0"/>
    <s v="PAYEE CHQ"/>
    <s v="Dimanche14h30"/>
    <s v="COUPEQuentin"/>
    <n v="4"/>
    <x v="0"/>
  </r>
  <r>
    <s v="Dimanche"/>
    <s v="14h30"/>
    <s v="8D"/>
    <x v="32"/>
    <x v="87"/>
    <x v="74"/>
    <x v="2"/>
    <n v="14"/>
    <n v="14"/>
    <n v="28"/>
    <n v="0"/>
    <n v="0"/>
    <n v="0"/>
    <s v="Dimanche14h30"/>
    <s v="POUGET-GAUSSENSAnne"/>
    <n v="4"/>
    <x v="1"/>
  </r>
  <r>
    <s v="Dimanche"/>
    <s v="14h30"/>
    <s v="9A"/>
    <x v="13"/>
    <x v="88"/>
    <x v="75"/>
    <x v="1"/>
    <n v="12"/>
    <n v="15"/>
    <n v="27"/>
    <n v="0"/>
    <n v="0"/>
    <n v="0"/>
    <s v="Dimanche14h30"/>
    <s v="LEAUTIERPascal"/>
    <n v="4"/>
    <x v="1"/>
  </r>
  <r>
    <s v="Dimanche"/>
    <s v="14h30"/>
    <s v="9B"/>
    <x v="33"/>
    <x v="89"/>
    <x v="53"/>
    <x v="1"/>
    <n v="26"/>
    <n v="14"/>
    <n v="40"/>
    <n v="1"/>
    <n v="13"/>
    <n v="0"/>
    <s v="Dimanche14h30"/>
    <s v="DOUDOGilles"/>
    <n v="4"/>
    <x v="1"/>
  </r>
  <r>
    <s v="Dimanche"/>
    <s v="14h30"/>
    <s v="9C"/>
    <x v="22"/>
    <x v="38"/>
    <x v="36"/>
    <x v="2"/>
    <n v="24"/>
    <n v="25"/>
    <n v="49"/>
    <n v="0"/>
    <n v="0"/>
    <s v="PAYEE CHQ"/>
    <s v="Dimanche14h30"/>
    <s v="SCHIDLOWERFlorence"/>
    <n v="4"/>
    <x v="0"/>
  </r>
  <r>
    <s v="Dimanche"/>
    <s v="14h30"/>
    <s v="9D"/>
    <x v="36"/>
    <x v="90"/>
    <x v="76"/>
    <x v="2"/>
    <n v="8"/>
    <n v="2"/>
    <n v="10"/>
    <n v="0"/>
    <n v="0"/>
    <n v="0"/>
    <s v="Dimanche14h30"/>
    <s v="NAYAGOMNathalie"/>
    <n v="4"/>
    <x v="1"/>
  </r>
  <r>
    <s v="Dimanche"/>
    <s v="14h30"/>
    <s v="10A"/>
    <x v="32"/>
    <x v="91"/>
    <x v="8"/>
    <x v="1"/>
    <n v="22"/>
    <n v="27"/>
    <n v="49"/>
    <n v="0"/>
    <n v="0"/>
    <n v="0"/>
    <s v="Dimanche14h30"/>
    <s v="PINTARDGregory"/>
    <n v="4"/>
    <x v="1"/>
  </r>
  <r>
    <s v="Dimanche"/>
    <s v="14h30"/>
    <s v="10B"/>
    <x v="33"/>
    <x v="92"/>
    <x v="77"/>
    <x v="1"/>
    <n v="20"/>
    <n v="16"/>
    <n v="36"/>
    <n v="0"/>
    <n v="0"/>
    <n v="0"/>
    <s v="Dimanche14h30"/>
    <s v="FURIOTonio"/>
    <n v="4"/>
    <x v="1"/>
  </r>
  <r>
    <s v="Dimanche"/>
    <s v="14h30"/>
    <s v="10C"/>
    <x v="31"/>
    <x v="93"/>
    <x v="78"/>
    <x v="2"/>
    <n v="19"/>
    <n v="11"/>
    <n v="30"/>
    <n v="1"/>
    <n v="13"/>
    <n v="0"/>
    <s v="Dimanche14h30"/>
    <s v="NC POIRE (DIVERS)Natacha"/>
    <n v="4"/>
    <x v="1"/>
  </r>
  <r>
    <s v="Dimanche"/>
    <s v="14h30"/>
    <s v="10D"/>
    <x v="27"/>
    <x v="47"/>
    <x v="44"/>
    <x v="2"/>
    <n v="3"/>
    <n v="5"/>
    <n v="8"/>
    <n v="0"/>
    <n v="0"/>
    <n v="0"/>
    <s v="Dimanche14h30"/>
    <s v="DUBOISLaure"/>
    <n v="4"/>
    <x v="0"/>
  </r>
  <r>
    <s v="Dimanche"/>
    <s v="14h30"/>
    <s v="11A"/>
    <x v="31"/>
    <x v="94"/>
    <x v="53"/>
    <x v="1"/>
    <n v="6"/>
    <n v="11"/>
    <n v="17"/>
    <n v="1"/>
    <n v="13"/>
    <n v="0"/>
    <s v="Dimanche14h30"/>
    <s v="AUBRYGilles"/>
    <n v="4"/>
    <x v="1"/>
  </r>
  <r>
    <s v="Dimanche"/>
    <s v="14h30"/>
    <s v="11B"/>
    <x v="32"/>
    <x v="95"/>
    <x v="79"/>
    <x v="1"/>
    <n v="26"/>
    <n v="27"/>
    <n v="53"/>
    <n v="0"/>
    <n v="0"/>
    <n v="0"/>
    <s v="Dimanche14h30"/>
    <s v="LECLERCThierry"/>
    <n v="4"/>
    <x v="1"/>
  </r>
  <r>
    <s v="Dimanche"/>
    <s v="14h30"/>
    <s v="11C"/>
    <x v="34"/>
    <x v="96"/>
    <x v="80"/>
    <x v="1"/>
    <n v="34"/>
    <n v="27"/>
    <n v="61"/>
    <n v="0"/>
    <n v="0"/>
    <n v="0"/>
    <s v="Dimanche14h30"/>
    <s v="PINONFlavien"/>
    <n v="4"/>
    <x v="1"/>
  </r>
  <r>
    <s v="Dimanche"/>
    <s v="14h30"/>
    <s v="11D"/>
    <x v="13"/>
    <x v="97"/>
    <x v="34"/>
    <x v="1"/>
    <n v="36"/>
    <n v="25"/>
    <n v="61"/>
    <n v="0"/>
    <n v="0"/>
    <n v="0"/>
    <s v="Dimanche14h30"/>
    <s v="ROGIERPatrick"/>
    <n v="4"/>
    <x v="1"/>
  </r>
  <r>
    <s v="Dimanche"/>
    <s v="14h30"/>
    <s v="12A"/>
    <x v="33"/>
    <x v="98"/>
    <x v="81"/>
    <x v="3"/>
    <n v="16"/>
    <n v="17"/>
    <n v="33"/>
    <n v="0"/>
    <n v="0"/>
    <n v="0"/>
    <s v="Dimanche14h30"/>
    <s v="BRUNOMaxence"/>
    <n v="4"/>
    <x v="1"/>
  </r>
  <r>
    <s v="Dimanche"/>
    <s v="14h30"/>
    <s v="12B"/>
    <x v="22"/>
    <x v="50"/>
    <x v="12"/>
    <x v="1"/>
    <n v="33"/>
    <n v="26"/>
    <n v="59"/>
    <n v="0"/>
    <n v="0"/>
    <s v="PAYEE CHQ"/>
    <s v="Dimanche14h30"/>
    <s v="BLONDEAUChristophe"/>
    <n v="4"/>
    <x v="0"/>
  </r>
  <r>
    <s v="Dimanche"/>
    <s v="14h30"/>
    <s v="12C"/>
    <x v="13"/>
    <x v="99"/>
    <x v="82"/>
    <x v="1"/>
    <n v="23"/>
    <n v="25"/>
    <n v="48"/>
    <n v="0"/>
    <n v="0"/>
    <n v="0"/>
    <s v="Dimanche14h30"/>
    <s v="LABEAUFrédéric"/>
    <n v="4"/>
    <x v="1"/>
  </r>
  <r>
    <s v="Dimanche"/>
    <s v="14h30"/>
    <s v="12D"/>
    <x v="25"/>
    <x v="100"/>
    <x v="24"/>
    <x v="1"/>
    <n v="28"/>
    <n v="34"/>
    <n v="62"/>
    <n v="0"/>
    <n v="0"/>
    <n v="0"/>
    <s v="Dimanche14h30"/>
    <s v="ROBERT Olivier"/>
    <n v="4"/>
    <x v="1"/>
  </r>
  <r>
    <m/>
    <m/>
    <m/>
    <x v="37"/>
    <x v="101"/>
    <x v="83"/>
    <x v="4"/>
    <m/>
    <m/>
    <m/>
    <m/>
    <m/>
    <m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20" cacheId="329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rowHeaderCaption="Total général">
  <location ref="AD6:AH8" firstHeaderRow="1" firstDataRow="1" firstDataCol="5" rowPageCount="2" colPageCount="1"/>
  <pivotFields count="17">
    <pivotField showAll="0" defaultSubtotal="0"/>
    <pivotField axis="axisRow" showAll="0">
      <items count="5">
        <item x="2"/>
        <item x="3"/>
        <item x="0"/>
        <item x="1"/>
        <item t="default"/>
      </items>
    </pivotField>
    <pivotField showAll="0"/>
    <pivotField axis="axisRow" outline="0" showAll="0" defaultSubtotal="0">
      <items count="37">
        <item x="6"/>
        <item x="7"/>
        <item x="1"/>
        <item x="3"/>
        <item x="24"/>
        <item x="31"/>
        <item x="33"/>
        <item x="19"/>
        <item x="32"/>
        <item x="13"/>
        <item x="30"/>
        <item x="23"/>
        <item x="22"/>
        <item x="0"/>
        <item x="2"/>
        <item x="4"/>
        <item x="8"/>
        <item x="9"/>
        <item x="5"/>
        <item x="10"/>
        <item x="11"/>
        <item x="12"/>
        <item x="14"/>
        <item x="16"/>
        <item x="17"/>
        <item x="18"/>
        <item x="20"/>
        <item x="21"/>
        <item x="25"/>
        <item x="26"/>
        <item x="27"/>
        <item x="28"/>
        <item x="29"/>
        <item x="36"/>
        <item x="34"/>
        <item x="35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101">
        <item x="94"/>
        <item x="37"/>
        <item x="50"/>
        <item x="3"/>
        <item x="12"/>
        <item x="2"/>
        <item x="18"/>
        <item x="89"/>
        <item x="46"/>
        <item x="34"/>
        <item x="71"/>
        <item x="29"/>
        <item x="66"/>
        <item x="92"/>
        <item x="79"/>
        <item x="72"/>
        <item x="32"/>
        <item x="1"/>
        <item x="99"/>
        <item x="49"/>
        <item x="88"/>
        <item x="85"/>
        <item x="56"/>
        <item x="58"/>
        <item x="62"/>
        <item x="86"/>
        <item x="84"/>
        <item x="39"/>
        <item x="90"/>
        <item x="19"/>
        <item x="75"/>
        <item x="76"/>
        <item x="5"/>
        <item x="7"/>
        <item x="17"/>
        <item x="38"/>
        <item x="44"/>
        <item x="77"/>
        <item x="64"/>
        <item x="70"/>
        <item x="68"/>
        <item x="8"/>
        <item x="45"/>
        <item x="24"/>
        <item x="13"/>
        <item x="0"/>
        <item x="9"/>
        <item x="11"/>
        <item x="15"/>
        <item x="6"/>
        <item x="16"/>
        <item x="20"/>
        <item x="21"/>
        <item x="27"/>
        <item x="28"/>
        <item x="30"/>
        <item x="33"/>
        <item x="35"/>
        <item x="36"/>
        <item x="40"/>
        <item x="42"/>
        <item x="47"/>
        <item x="48"/>
        <item x="51"/>
        <item x="53"/>
        <item x="54"/>
        <item x="60"/>
        <item x="61"/>
        <item x="63"/>
        <item x="65"/>
        <item x="67"/>
        <item x="69"/>
        <item x="74"/>
        <item x="78"/>
        <item x="81"/>
        <item x="83"/>
        <item x="87"/>
        <item x="91"/>
        <item x="95"/>
        <item x="96"/>
        <item x="4"/>
        <item x="14"/>
        <item x="22"/>
        <item x="25"/>
        <item x="26"/>
        <item x="31"/>
        <item x="41"/>
        <item x="10"/>
        <item x="23"/>
        <item x="100"/>
        <item x="43"/>
        <item x="52"/>
        <item x="55"/>
        <item x="57"/>
        <item x="59"/>
        <item x="73"/>
        <item x="97"/>
        <item x="98"/>
        <item x="82"/>
        <item x="93"/>
        <item x="8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83">
        <item x="0"/>
        <item x="27"/>
        <item x="50"/>
        <item x="45"/>
        <item x="74"/>
        <item x="61"/>
        <item x="52"/>
        <item x="5"/>
        <item x="57"/>
        <item x="42"/>
        <item x="12"/>
        <item x="48"/>
        <item x="3"/>
        <item x="55"/>
        <item x="18"/>
        <item x="41"/>
        <item x="49"/>
        <item x="56"/>
        <item x="72"/>
        <item x="14"/>
        <item x="19"/>
        <item x="4"/>
        <item x="47"/>
        <item x="60"/>
        <item x="70"/>
        <item x="80"/>
        <item x="36"/>
        <item x="13"/>
        <item x="69"/>
        <item x="35"/>
        <item x="23"/>
        <item x="82"/>
        <item x="31"/>
        <item x="53"/>
        <item x="8"/>
        <item x="73"/>
        <item x="28"/>
        <item x="40"/>
        <item x="43"/>
        <item x="6"/>
        <item x="39"/>
        <item x="44"/>
        <item x="32"/>
        <item x="16"/>
        <item x="10"/>
        <item x="66"/>
        <item x="67"/>
        <item x="68"/>
        <item x="65"/>
        <item x="51"/>
        <item x="46"/>
        <item x="37"/>
        <item x="78"/>
        <item x="76"/>
        <item x="7"/>
        <item x="24"/>
        <item x="75"/>
        <item x="1"/>
        <item x="34"/>
        <item x="22"/>
        <item x="33"/>
        <item x="2"/>
        <item x="11"/>
        <item x="63"/>
        <item x="21"/>
        <item x="17"/>
        <item x="58"/>
        <item x="62"/>
        <item x="30"/>
        <item x="9"/>
        <item x="59"/>
        <item x="25"/>
        <item x="79"/>
        <item x="77"/>
        <item x="20"/>
        <item x="54"/>
        <item x="29"/>
        <item x="15"/>
        <item x="26"/>
        <item x="38"/>
        <item x="64"/>
        <item x="81"/>
        <item x="7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multipleItemSelectionAllowed="1" showAll="0">
      <items count="5">
        <item h="1" x="0"/>
        <item h="1" x="2"/>
        <item h="1" x="1"/>
        <item x="3"/>
        <item t="default"/>
      </items>
    </pivotField>
    <pivotField showAll="0"/>
    <pivotField showAll="0"/>
    <pivotField axis="axisRow" outline="0" showAll="0" defaultSubtotal="0">
      <items count="75">
        <item x="0"/>
        <item x="22"/>
        <item m="1" x="66"/>
        <item m="1" x="63"/>
        <item m="1" x="74"/>
        <item m="1" x="69"/>
        <item m="1" x="73"/>
        <item m="1" x="65"/>
        <item m="1" x="71"/>
        <item m="1" x="68"/>
        <item m="1" x="62"/>
        <item m="1" x="72"/>
        <item m="1" x="70"/>
        <item x="7"/>
        <item x="11"/>
        <item x="57"/>
        <item x="8"/>
        <item x="51"/>
        <item x="3"/>
        <item x="58"/>
        <item x="26"/>
        <item x="15"/>
        <item x="56"/>
        <item x="34"/>
        <item x="9"/>
        <item m="1" x="67"/>
        <item x="21"/>
        <item x="23"/>
        <item x="50"/>
        <item x="6"/>
        <item m="1" x="64"/>
        <item x="59"/>
        <item x="38"/>
        <item x="20"/>
        <item x="1"/>
        <item x="2"/>
        <item x="4"/>
        <item x="5"/>
        <item x="10"/>
        <item x="12"/>
        <item x="13"/>
        <item x="14"/>
        <item x="16"/>
        <item x="17"/>
        <item x="18"/>
        <item x="19"/>
        <item x="24"/>
        <item x="25"/>
        <item x="27"/>
        <item x="28"/>
        <item x="30"/>
        <item x="41"/>
        <item x="35"/>
        <item x="29"/>
        <item x="31"/>
        <item x="32"/>
        <item x="33"/>
        <item x="36"/>
        <item x="37"/>
        <item x="39"/>
        <item x="40"/>
        <item x="42"/>
        <item x="43"/>
        <item x="44"/>
        <item x="45"/>
        <item x="46"/>
        <item x="47"/>
        <item x="48"/>
        <item x="49"/>
        <item x="52"/>
        <item x="53"/>
        <item x="54"/>
        <item x="55"/>
        <item x="60"/>
        <item x="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">
        <item h="1" x="0"/>
        <item x="1"/>
        <item t="default"/>
      </items>
    </pivotField>
  </pivotFields>
  <rowFields count="5">
    <field x="9"/>
    <field x="4"/>
    <field x="5"/>
    <field x="3"/>
    <field x="1"/>
  </rowFields>
  <rowItems count="2">
    <i>
      <x v="64"/>
      <x v="97"/>
      <x v="81"/>
      <x v="6"/>
      <x v="1"/>
    </i>
    <i t="grand">
      <x/>
    </i>
  </rowItems>
  <colItems count="1">
    <i/>
  </colItems>
  <pageFields count="2">
    <pageField fld="6" hier="-1"/>
    <pageField fld="16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eau croisé dynamique1" cacheId="329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rowHeaderCaption="Total général">
  <location ref="A6:E34" firstHeaderRow="1" firstDataRow="1" firstDataCol="5" rowPageCount="2" colPageCount="1"/>
  <pivotFields count="17">
    <pivotField showAll="0" defaultSubtotal="0"/>
    <pivotField axis="axisRow" showAll="0">
      <items count="5">
        <item x="2"/>
        <item x="3"/>
        <item x="0"/>
        <item x="1"/>
        <item t="default"/>
      </items>
    </pivotField>
    <pivotField showAll="0"/>
    <pivotField axis="axisRow" outline="0" showAll="0" defaultSubtotal="0">
      <items count="37">
        <item x="6"/>
        <item x="7"/>
        <item x="1"/>
        <item x="3"/>
        <item x="24"/>
        <item x="31"/>
        <item x="33"/>
        <item x="19"/>
        <item x="32"/>
        <item x="13"/>
        <item x="30"/>
        <item x="23"/>
        <item x="22"/>
        <item x="0"/>
        <item x="2"/>
        <item x="4"/>
        <item x="8"/>
        <item x="9"/>
        <item x="5"/>
        <item x="10"/>
        <item x="11"/>
        <item x="12"/>
        <item x="14"/>
        <item x="16"/>
        <item x="17"/>
        <item x="18"/>
        <item x="20"/>
        <item x="21"/>
        <item x="25"/>
        <item x="26"/>
        <item x="27"/>
        <item x="28"/>
        <item x="29"/>
        <item x="36"/>
        <item x="34"/>
        <item x="35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101">
        <item x="94"/>
        <item x="37"/>
        <item x="50"/>
        <item x="3"/>
        <item x="12"/>
        <item x="2"/>
        <item x="18"/>
        <item x="89"/>
        <item x="46"/>
        <item x="34"/>
        <item x="71"/>
        <item x="29"/>
        <item x="66"/>
        <item x="92"/>
        <item x="79"/>
        <item x="72"/>
        <item x="32"/>
        <item x="1"/>
        <item x="99"/>
        <item x="49"/>
        <item x="88"/>
        <item x="85"/>
        <item x="56"/>
        <item x="58"/>
        <item x="62"/>
        <item x="86"/>
        <item x="84"/>
        <item x="39"/>
        <item x="90"/>
        <item x="19"/>
        <item x="75"/>
        <item x="76"/>
        <item x="5"/>
        <item x="7"/>
        <item x="17"/>
        <item x="38"/>
        <item x="44"/>
        <item x="77"/>
        <item x="64"/>
        <item x="70"/>
        <item x="68"/>
        <item x="8"/>
        <item x="45"/>
        <item x="24"/>
        <item x="13"/>
        <item x="0"/>
        <item x="9"/>
        <item x="11"/>
        <item x="15"/>
        <item x="6"/>
        <item x="16"/>
        <item x="20"/>
        <item x="21"/>
        <item x="27"/>
        <item x="28"/>
        <item x="30"/>
        <item x="33"/>
        <item x="35"/>
        <item x="36"/>
        <item x="40"/>
        <item x="42"/>
        <item x="47"/>
        <item x="48"/>
        <item x="51"/>
        <item x="53"/>
        <item x="54"/>
        <item x="60"/>
        <item x="61"/>
        <item x="63"/>
        <item x="65"/>
        <item x="67"/>
        <item x="69"/>
        <item x="74"/>
        <item x="78"/>
        <item x="81"/>
        <item x="83"/>
        <item x="87"/>
        <item x="91"/>
        <item x="95"/>
        <item x="96"/>
        <item x="4"/>
        <item x="14"/>
        <item x="22"/>
        <item x="25"/>
        <item x="26"/>
        <item x="31"/>
        <item x="41"/>
        <item x="10"/>
        <item x="23"/>
        <item x="100"/>
        <item x="43"/>
        <item x="52"/>
        <item x="55"/>
        <item x="57"/>
        <item x="59"/>
        <item x="73"/>
        <item x="97"/>
        <item x="98"/>
        <item x="82"/>
        <item x="93"/>
        <item x="8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83">
        <item x="0"/>
        <item x="27"/>
        <item x="50"/>
        <item x="45"/>
        <item x="74"/>
        <item x="61"/>
        <item x="52"/>
        <item x="5"/>
        <item x="57"/>
        <item x="42"/>
        <item x="12"/>
        <item x="48"/>
        <item x="3"/>
        <item x="55"/>
        <item x="18"/>
        <item x="41"/>
        <item x="49"/>
        <item x="56"/>
        <item x="72"/>
        <item x="14"/>
        <item x="19"/>
        <item x="4"/>
        <item x="47"/>
        <item x="60"/>
        <item x="70"/>
        <item x="80"/>
        <item x="36"/>
        <item x="13"/>
        <item x="69"/>
        <item x="35"/>
        <item x="23"/>
        <item x="82"/>
        <item x="31"/>
        <item x="53"/>
        <item x="8"/>
        <item x="73"/>
        <item x="28"/>
        <item x="40"/>
        <item x="43"/>
        <item x="6"/>
        <item x="39"/>
        <item x="44"/>
        <item x="32"/>
        <item x="16"/>
        <item x="10"/>
        <item x="66"/>
        <item x="67"/>
        <item x="68"/>
        <item x="65"/>
        <item x="51"/>
        <item x="46"/>
        <item x="37"/>
        <item x="78"/>
        <item x="76"/>
        <item x="7"/>
        <item x="24"/>
        <item x="75"/>
        <item x="1"/>
        <item x="34"/>
        <item x="22"/>
        <item x="33"/>
        <item x="2"/>
        <item x="11"/>
        <item x="63"/>
        <item x="21"/>
        <item x="17"/>
        <item x="58"/>
        <item x="62"/>
        <item x="30"/>
        <item x="9"/>
        <item x="59"/>
        <item x="25"/>
        <item x="79"/>
        <item x="77"/>
        <item x="20"/>
        <item x="54"/>
        <item x="29"/>
        <item x="15"/>
        <item x="26"/>
        <item x="38"/>
        <item x="64"/>
        <item x="81"/>
        <item x="7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multipleItemSelectionAllowed="1" showAll="0">
      <items count="5">
        <item h="1" x="0"/>
        <item x="2"/>
        <item h="1" x="1"/>
        <item h="1" x="3"/>
        <item t="default"/>
      </items>
    </pivotField>
    <pivotField showAll="0"/>
    <pivotField showAll="0"/>
    <pivotField axis="axisRow" outline="0" showAll="0" sortType="descending" defaultSubtotal="0">
      <items count="75">
        <item m="1" x="70"/>
        <item m="1" x="72"/>
        <item m="1" x="62"/>
        <item m="1" x="68"/>
        <item m="1" x="71"/>
        <item m="1" x="65"/>
        <item m="1" x="73"/>
        <item m="1" x="69"/>
        <item m="1" x="74"/>
        <item m="1" x="63"/>
        <item m="1" x="66"/>
        <item x="47"/>
        <item x="19"/>
        <item x="33"/>
        <item x="31"/>
        <item x="44"/>
        <item x="29"/>
        <item x="24"/>
        <item x="48"/>
        <item x="49"/>
        <item x="22"/>
        <item x="1"/>
        <item x="39"/>
        <item x="32"/>
        <item x="2"/>
        <item x="60"/>
        <item x="40"/>
        <item x="42"/>
        <item x="54"/>
        <item x="28"/>
        <item x="61"/>
        <item x="46"/>
        <item x="53"/>
        <item x="17"/>
        <item x="52"/>
        <item x="25"/>
        <item x="55"/>
        <item x="43"/>
        <item x="50"/>
        <item x="18"/>
        <item x="10"/>
        <item x="11"/>
        <item x="36"/>
        <item x="45"/>
        <item x="27"/>
        <item x="14"/>
        <item x="59"/>
        <item x="37"/>
        <item x="35"/>
        <item x="30"/>
        <item x="7"/>
        <item x="41"/>
        <item x="26"/>
        <item x="16"/>
        <item x="4"/>
        <item x="13"/>
        <item x="23"/>
        <item x="20"/>
        <item x="12"/>
        <item x="5"/>
        <item x="8"/>
        <item x="21"/>
        <item x="56"/>
        <item x="34"/>
        <item x="9"/>
        <item x="38"/>
        <item x="58"/>
        <item x="15"/>
        <item x="6"/>
        <item x="51"/>
        <item x="3"/>
        <item m="1" x="64"/>
        <item x="57"/>
        <item m="1" x="67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">
        <item h="1" x="0"/>
        <item x="1"/>
        <item t="default"/>
      </items>
    </pivotField>
  </pivotFields>
  <rowFields count="5">
    <field x="9"/>
    <field x="4"/>
    <field x="5"/>
    <field x="3"/>
    <field x="1"/>
  </rowFields>
  <rowItems count="28">
    <i>
      <x v="13"/>
      <x v="30"/>
      <x v="28"/>
      <x v="9"/>
      <x v="1"/>
    </i>
    <i>
      <x v="29"/>
      <x v="85"/>
      <x v="32"/>
      <x v="26"/>
      <x v="2"/>
    </i>
    <i>
      <x v="33"/>
      <x v="95"/>
      <x v="47"/>
      <x v="6"/>
      <x v="1"/>
    </i>
    <i>
      <x v="35"/>
      <x v="67"/>
      <x v="70"/>
      <x v="32"/>
      <x/>
    </i>
    <i>
      <x v="36"/>
      <x v="74"/>
      <x v="70"/>
      <x v="5"/>
      <x v="1"/>
    </i>
    <i>
      <x v="38"/>
      <x v="15"/>
      <x v="46"/>
      <x v="8"/>
      <x v="1"/>
    </i>
    <i>
      <x v="39"/>
      <x v="35"/>
      <x v="26"/>
      <x v="12"/>
      <x v="3"/>
    </i>
    <i>
      <x v="40"/>
      <x v="87"/>
      <x v="62"/>
      <x v="1"/>
      <x v="2"/>
    </i>
    <i>
      <x v="44"/>
      <x v="38"/>
      <x v="23"/>
      <x v="10"/>
      <x/>
    </i>
    <i r="1">
      <x v="40"/>
      <x v="18"/>
      <x v="8"/>
      <x v="1"/>
    </i>
    <i>
      <x v="46"/>
      <x v="99"/>
      <x v="52"/>
      <x v="5"/>
      <x v="1"/>
    </i>
    <i>
      <x v="47"/>
      <x v="71"/>
      <x v="80"/>
      <x v="6"/>
      <x v="1"/>
    </i>
    <i>
      <x v="48"/>
      <x v="76"/>
      <x v="4"/>
      <x v="8"/>
      <x v="1"/>
    </i>
    <i r="1">
      <x v="86"/>
      <x v="79"/>
      <x v="1"/>
      <x v="3"/>
    </i>
    <i>
      <x v="49"/>
      <x v="62"/>
      <x v="3"/>
      <x v="12"/>
      <x v="3"/>
    </i>
    <i>
      <x v="50"/>
      <x v="33"/>
      <x v="54"/>
      <x v="3"/>
      <x v="2"/>
    </i>
    <i>
      <x v="51"/>
      <x v="93"/>
      <x v="6"/>
      <x v="1"/>
      <x v="3"/>
    </i>
    <i>
      <x v="52"/>
      <x v="91"/>
      <x v="22"/>
      <x v="4"/>
      <x v="3"/>
    </i>
    <i>
      <x v="53"/>
      <x v="50"/>
      <x v="65"/>
      <x v="16"/>
      <x v="2"/>
    </i>
    <i>
      <x v="54"/>
      <x v="100"/>
      <x v="82"/>
      <x v="9"/>
      <x v="1"/>
    </i>
    <i>
      <x v="58"/>
      <x v="51"/>
      <x v="64"/>
      <x/>
      <x v="2"/>
    </i>
    <i>
      <x v="60"/>
      <x v="43"/>
      <x v="71"/>
      <x v="22"/>
      <x v="2"/>
    </i>
    <i r="1">
      <x v="61"/>
      <x v="41"/>
      <x v="30"/>
      <x v="3"/>
    </i>
    <i>
      <x v="63"/>
      <x v="59"/>
      <x v="51"/>
      <x v="4"/>
      <x v="3"/>
    </i>
    <i>
      <x v="66"/>
      <x v="28"/>
      <x v="53"/>
      <x v="33"/>
      <x v="1"/>
    </i>
    <i>
      <x v="70"/>
      <x v="3"/>
      <x v="12"/>
      <x v="3"/>
      <x v="2"/>
    </i>
    <i r="1">
      <x v="12"/>
      <x v="67"/>
      <x v="10"/>
      <x/>
    </i>
    <i t="grand">
      <x/>
    </i>
  </rowItems>
  <colItems count="1">
    <i/>
  </colItems>
  <pageFields count="2">
    <pageField fld="6" hier="-1"/>
    <pageField fld="16" hier="-1"/>
  </pageFields>
  <formats count="6">
    <format dxfId="12">
      <pivotArea dataOnly="0" outline="0" fieldPosition="0">
        <references count="1">
          <reference field="4" count="1">
            <x v="87"/>
          </reference>
        </references>
      </pivotArea>
    </format>
    <format dxfId="13">
      <pivotArea dataOnly="0" labelOnly="1" fieldPosition="0">
        <references count="2">
          <reference field="4" count="2">
            <x v="91"/>
            <x v="93"/>
          </reference>
          <reference field="9" count="1" selected="0">
            <x v="74"/>
          </reference>
        </references>
      </pivotArea>
    </format>
    <format dxfId="11">
      <pivotArea dataOnly="0" labelOnly="1" fieldPosition="0">
        <references count="2">
          <reference field="4" count="1">
            <x v="93"/>
          </reference>
          <reference field="9" count="1" selected="0">
            <x v="51"/>
          </reference>
        </references>
      </pivotArea>
    </format>
    <format dxfId="10">
      <pivotArea dataOnly="0" labelOnly="1" fieldPosition="0">
        <references count="2">
          <reference field="4" count="1">
            <x v="91"/>
          </reference>
          <reference field="9" count="1" selected="0">
            <x v="52"/>
          </reference>
        </references>
      </pivotArea>
    </format>
    <format dxfId="5">
      <pivotArea dataOnly="0" labelOnly="1" fieldPosition="0">
        <references count="2">
          <reference field="4" count="1">
            <x v="99"/>
          </reference>
          <reference field="9" count="1" selected="0">
            <x v="74"/>
          </reference>
        </references>
      </pivotArea>
    </format>
    <format dxfId="4">
      <pivotArea dataOnly="0" outline="0" fieldPosition="0">
        <references count="1">
          <reference field="4" count="1">
            <x v="9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eau croisé dynamique4" cacheId="329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rowHeaderCaption="Total général">
  <location ref="N6:R84" firstHeaderRow="1" firstDataRow="1" firstDataCol="5" rowPageCount="2" colPageCount="1"/>
  <pivotFields count="17">
    <pivotField showAll="0" defaultSubtotal="0"/>
    <pivotField axis="axisRow" showAll="0">
      <items count="5">
        <item x="2"/>
        <item x="3"/>
        <item x="0"/>
        <item x="1"/>
        <item t="default"/>
      </items>
    </pivotField>
    <pivotField showAll="0"/>
    <pivotField axis="axisRow" outline="0" showAll="0" defaultSubtotal="0">
      <items count="37">
        <item x="6"/>
        <item x="7"/>
        <item x="1"/>
        <item x="3"/>
        <item x="24"/>
        <item x="31"/>
        <item x="33"/>
        <item x="19"/>
        <item x="32"/>
        <item x="13"/>
        <item x="30"/>
        <item x="23"/>
        <item x="22"/>
        <item x="0"/>
        <item x="2"/>
        <item x="4"/>
        <item x="8"/>
        <item x="9"/>
        <item x="5"/>
        <item x="10"/>
        <item x="11"/>
        <item x="12"/>
        <item x="14"/>
        <item x="16"/>
        <item x="17"/>
        <item x="18"/>
        <item x="20"/>
        <item x="21"/>
        <item x="25"/>
        <item x="26"/>
        <item x="27"/>
        <item x="28"/>
        <item x="29"/>
        <item x="36"/>
        <item x="34"/>
        <item x="35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101">
        <item x="94"/>
        <item x="37"/>
        <item x="50"/>
        <item x="3"/>
        <item x="12"/>
        <item x="2"/>
        <item x="18"/>
        <item x="89"/>
        <item x="46"/>
        <item x="34"/>
        <item x="71"/>
        <item x="29"/>
        <item x="66"/>
        <item x="92"/>
        <item x="79"/>
        <item x="72"/>
        <item x="32"/>
        <item x="1"/>
        <item x="99"/>
        <item x="49"/>
        <item x="88"/>
        <item x="85"/>
        <item x="56"/>
        <item x="58"/>
        <item x="62"/>
        <item x="86"/>
        <item x="84"/>
        <item x="39"/>
        <item x="90"/>
        <item x="19"/>
        <item x="75"/>
        <item x="76"/>
        <item x="5"/>
        <item x="7"/>
        <item x="17"/>
        <item x="38"/>
        <item x="44"/>
        <item x="77"/>
        <item x="64"/>
        <item x="70"/>
        <item x="68"/>
        <item x="8"/>
        <item x="45"/>
        <item x="24"/>
        <item x="13"/>
        <item x="0"/>
        <item x="9"/>
        <item x="11"/>
        <item x="15"/>
        <item x="6"/>
        <item x="16"/>
        <item x="20"/>
        <item x="21"/>
        <item x="27"/>
        <item x="28"/>
        <item x="30"/>
        <item x="33"/>
        <item x="35"/>
        <item x="36"/>
        <item x="40"/>
        <item x="42"/>
        <item x="47"/>
        <item x="48"/>
        <item x="51"/>
        <item x="53"/>
        <item x="54"/>
        <item x="60"/>
        <item x="61"/>
        <item x="63"/>
        <item x="65"/>
        <item x="67"/>
        <item x="69"/>
        <item x="74"/>
        <item x="78"/>
        <item x="81"/>
        <item x="83"/>
        <item x="87"/>
        <item x="91"/>
        <item x="95"/>
        <item x="96"/>
        <item x="4"/>
        <item x="14"/>
        <item x="22"/>
        <item x="25"/>
        <item x="26"/>
        <item x="31"/>
        <item x="41"/>
        <item x="10"/>
        <item x="23"/>
        <item x="100"/>
        <item x="43"/>
        <item x="52"/>
        <item x="55"/>
        <item x="57"/>
        <item x="59"/>
        <item x="73"/>
        <item x="97"/>
        <item x="98"/>
        <item x="82"/>
        <item x="93"/>
        <item x="8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83">
        <item x="0"/>
        <item x="27"/>
        <item x="50"/>
        <item x="45"/>
        <item x="74"/>
        <item x="61"/>
        <item x="52"/>
        <item x="5"/>
        <item x="57"/>
        <item x="42"/>
        <item x="12"/>
        <item x="48"/>
        <item x="3"/>
        <item x="55"/>
        <item x="18"/>
        <item x="41"/>
        <item x="49"/>
        <item x="56"/>
        <item x="72"/>
        <item x="14"/>
        <item x="19"/>
        <item x="4"/>
        <item x="47"/>
        <item x="60"/>
        <item x="70"/>
        <item x="80"/>
        <item x="36"/>
        <item x="13"/>
        <item x="69"/>
        <item x="35"/>
        <item x="23"/>
        <item x="82"/>
        <item x="31"/>
        <item x="53"/>
        <item x="8"/>
        <item x="73"/>
        <item x="28"/>
        <item x="40"/>
        <item x="43"/>
        <item x="6"/>
        <item x="39"/>
        <item x="44"/>
        <item x="32"/>
        <item x="16"/>
        <item x="10"/>
        <item x="66"/>
        <item x="67"/>
        <item x="68"/>
        <item x="65"/>
        <item x="51"/>
        <item x="46"/>
        <item x="37"/>
        <item x="78"/>
        <item x="76"/>
        <item x="7"/>
        <item x="24"/>
        <item x="75"/>
        <item x="1"/>
        <item x="34"/>
        <item x="22"/>
        <item x="33"/>
        <item x="2"/>
        <item x="11"/>
        <item x="63"/>
        <item x="21"/>
        <item x="17"/>
        <item x="58"/>
        <item x="62"/>
        <item x="30"/>
        <item x="9"/>
        <item x="59"/>
        <item x="25"/>
        <item x="79"/>
        <item x="77"/>
        <item x="20"/>
        <item x="54"/>
        <item x="29"/>
        <item x="15"/>
        <item x="26"/>
        <item x="38"/>
        <item x="64"/>
        <item x="81"/>
        <item x="7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multipleItemSelectionAllowed="1" showAll="0">
      <items count="5">
        <item h="1" x="0"/>
        <item h="1" x="2"/>
        <item x="1"/>
        <item h="1" x="3"/>
        <item t="default"/>
      </items>
    </pivotField>
    <pivotField showAll="0"/>
    <pivotField showAll="0"/>
    <pivotField axis="axisRow" outline="0" showAll="0" sortType="descending" defaultSubtotal="0">
      <items count="75">
        <item m="1" x="70"/>
        <item m="1" x="72"/>
        <item m="1" x="62"/>
        <item m="1" x="68"/>
        <item m="1" x="71"/>
        <item m="1" x="65"/>
        <item m="1" x="73"/>
        <item m="1" x="69"/>
        <item m="1" x="74"/>
        <item m="1" x="63"/>
        <item m="1" x="66"/>
        <item x="47"/>
        <item x="19"/>
        <item x="33"/>
        <item x="31"/>
        <item x="44"/>
        <item x="29"/>
        <item x="24"/>
        <item x="48"/>
        <item x="49"/>
        <item x="22"/>
        <item x="1"/>
        <item x="39"/>
        <item x="32"/>
        <item x="2"/>
        <item x="60"/>
        <item x="40"/>
        <item x="42"/>
        <item x="54"/>
        <item x="28"/>
        <item x="61"/>
        <item x="46"/>
        <item x="53"/>
        <item x="17"/>
        <item x="52"/>
        <item x="25"/>
        <item x="55"/>
        <item x="43"/>
        <item x="50"/>
        <item x="18"/>
        <item x="10"/>
        <item x="11"/>
        <item x="36"/>
        <item x="45"/>
        <item x="27"/>
        <item x="14"/>
        <item x="59"/>
        <item x="37"/>
        <item x="35"/>
        <item x="30"/>
        <item x="7"/>
        <item x="41"/>
        <item x="26"/>
        <item x="16"/>
        <item x="4"/>
        <item x="13"/>
        <item x="23"/>
        <item x="20"/>
        <item x="12"/>
        <item x="5"/>
        <item x="8"/>
        <item x="21"/>
        <item x="56"/>
        <item x="34"/>
        <item x="9"/>
        <item x="38"/>
        <item x="58"/>
        <item x="15"/>
        <item x="6"/>
        <item x="51"/>
        <item x="3"/>
        <item m="1" x="64"/>
        <item x="57"/>
        <item m="1" x="67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">
        <item h="1" x="0"/>
        <item x="1"/>
        <item t="default"/>
      </items>
    </pivotField>
  </pivotFields>
  <rowFields count="5">
    <field x="9"/>
    <field x="4"/>
    <field x="5"/>
    <field x="3"/>
    <field x="1"/>
  </rowFields>
  <rowItems count="78">
    <i>
      <x v="11"/>
      <x v="40"/>
      <x v="58"/>
      <x v="8"/>
      <x v="1"/>
    </i>
    <i>
      <x v="12"/>
      <x v="29"/>
      <x v="74"/>
      <x v="21"/>
      <x v="2"/>
    </i>
    <i>
      <x v="13"/>
      <x v="27"/>
      <x v="14"/>
      <x v="29"/>
      <x v="3"/>
    </i>
    <i>
      <x v="14"/>
      <x v="9"/>
      <x v="21"/>
      <x v="11"/>
      <x v="3"/>
    </i>
    <i>
      <x v="16"/>
      <x v="16"/>
      <x v="42"/>
      <x v="27"/>
      <x v="3"/>
    </i>
    <i r="1">
      <x v="58"/>
      <x v="55"/>
      <x v="28"/>
      <x v="3"/>
    </i>
    <i>
      <x v="17"/>
      <x v="53"/>
      <x v="1"/>
      <x v="24"/>
      <x v="2"/>
    </i>
    <i>
      <x v="18"/>
      <x v="89"/>
      <x v="55"/>
      <x v="28"/>
      <x v="1"/>
    </i>
    <i>
      <x v="19"/>
      <x v="39"/>
      <x v="48"/>
      <x v="9"/>
      <x v="1"/>
    </i>
    <i r="1">
      <x v="79"/>
      <x v="25"/>
      <x v="34"/>
      <x v="1"/>
    </i>
    <i r="1">
      <x v="96"/>
      <x v="58"/>
      <x v="9"/>
      <x v="1"/>
    </i>
    <i>
      <x v="20"/>
      <x v="83"/>
      <x v="14"/>
      <x v="36"/>
      <x v="2"/>
    </i>
    <i>
      <x v="21"/>
      <x v="17"/>
      <x v="57"/>
      <x v="2"/>
      <x v="2"/>
    </i>
    <i r="1">
      <x v="41"/>
      <x v="34"/>
      <x/>
      <x v="2"/>
    </i>
    <i>
      <x v="22"/>
      <x v="2"/>
      <x v="10"/>
      <x v="12"/>
      <x v="3"/>
    </i>
    <i>
      <x v="23"/>
      <x v="1"/>
      <x v="29"/>
      <x v="27"/>
      <x v="3"/>
    </i>
    <i>
      <x v="24"/>
      <x v="5"/>
      <x v="61"/>
      <x v="14"/>
      <x v="2"/>
    </i>
    <i>
      <x v="25"/>
      <x v="78"/>
      <x v="72"/>
      <x v="8"/>
      <x v="1"/>
    </i>
    <i>
      <x v="26"/>
      <x v="22"/>
      <x v="49"/>
      <x v="12"/>
      <x v="3"/>
    </i>
    <i r="1">
      <x v="26"/>
      <x v="35"/>
      <x v="5"/>
      <x v="1"/>
    </i>
    <i>
      <x v="28"/>
      <x v="14"/>
      <x v="24"/>
      <x v="9"/>
      <x v="1"/>
    </i>
    <i>
      <x v="29"/>
      <x v="77"/>
      <x v="34"/>
      <x v="8"/>
      <x v="1"/>
    </i>
    <i r="1">
      <x v="94"/>
      <x v="75"/>
      <x v="1"/>
      <x v="3"/>
    </i>
    <i>
      <x v="30"/>
      <x v="18"/>
      <x v="31"/>
      <x v="9"/>
      <x v="1"/>
    </i>
    <i>
      <x v="33"/>
      <x v="34"/>
      <x v="14"/>
      <x v="19"/>
      <x v="2"/>
    </i>
    <i r="1">
      <x v="37"/>
      <x v="1"/>
      <x v="34"/>
      <x v="1"/>
    </i>
    <i r="1">
      <x v="72"/>
      <x v="36"/>
      <x v="34"/>
      <x v="1"/>
    </i>
    <i>
      <x v="34"/>
      <x v="73"/>
      <x v="1"/>
      <x v="5"/>
      <x v="1"/>
    </i>
    <i>
      <x v="35"/>
      <x v="54"/>
      <x v="36"/>
      <x v="25"/>
      <x v="2"/>
    </i>
    <i r="1">
      <x v="70"/>
      <x v="63"/>
      <x v="5"/>
      <x v="1"/>
    </i>
    <i>
      <x v="36"/>
      <x v="7"/>
      <x v="33"/>
      <x v="6"/>
      <x v="1"/>
    </i>
    <i>
      <x v="37"/>
      <x v="67"/>
      <x v="17"/>
      <x v="32"/>
      <x/>
    </i>
    <i>
      <x v="39"/>
      <x v="6"/>
      <x v="20"/>
      <x v="20"/>
      <x v="2"/>
    </i>
    <i>
      <x v="40"/>
      <x v="13"/>
      <x v="73"/>
      <x v="6"/>
      <x v="1"/>
    </i>
    <i>
      <x v="41"/>
      <x v="10"/>
      <x v="45"/>
      <x v="5"/>
      <x v="1"/>
    </i>
    <i r="1">
      <x v="47"/>
      <x v="10"/>
      <x v="16"/>
      <x v="2"/>
    </i>
    <i r="1">
      <x v="66"/>
      <x v="13"/>
      <x v="31"/>
      <x v="3"/>
    </i>
    <i>
      <x v="42"/>
      <x v="36"/>
      <x v="15"/>
      <x v="1"/>
      <x v="3"/>
    </i>
    <i r="1">
      <x v="63"/>
      <x v="57"/>
      <x v="27"/>
      <x v="3"/>
    </i>
    <i>
      <x v="43"/>
      <x v="69"/>
      <x v="5"/>
      <x v="10"/>
      <x/>
    </i>
    <i>
      <x v="44"/>
      <x v="55"/>
      <x v="68"/>
      <x v="23"/>
      <x v="2"/>
    </i>
    <i>
      <x v="45"/>
      <x v="60"/>
      <x v="40"/>
      <x v="27"/>
      <x v="3"/>
    </i>
    <i r="1">
      <x v="64"/>
      <x v="61"/>
      <x v="4"/>
      <x v="3"/>
    </i>
    <i r="1">
      <x v="81"/>
      <x v="77"/>
      <x/>
      <x v="2"/>
    </i>
    <i>
      <x v="47"/>
      <x v="31"/>
      <x v="39"/>
      <x v="6"/>
      <x v="1"/>
    </i>
    <i r="1">
      <x v="42"/>
      <x v="9"/>
      <x v="1"/>
      <x v="3"/>
    </i>
    <i>
      <x v="48"/>
      <x v="22"/>
      <x v="2"/>
      <x v="12"/>
      <x v="3"/>
    </i>
    <i>
      <x v="49"/>
      <x v="20"/>
      <x v="56"/>
      <x v="9"/>
      <x v="1"/>
    </i>
    <i r="1">
      <x v="25"/>
      <x v="42"/>
      <x v="9"/>
      <x v="1"/>
    </i>
    <i r="1">
      <x v="56"/>
      <x v="60"/>
      <x v="12"/>
      <x v="3"/>
    </i>
    <i>
      <x v="52"/>
      <x v="11"/>
      <x v="76"/>
      <x v="7"/>
      <x v="2"/>
    </i>
    <i r="1">
      <x v="15"/>
      <x v="21"/>
      <x v="8"/>
      <x v="1"/>
    </i>
    <i r="1">
      <x v="19"/>
      <x v="50"/>
      <x v="1"/>
      <x v="3"/>
    </i>
    <i>
      <x v="53"/>
      <x v="57"/>
      <x v="58"/>
      <x v="4"/>
      <x v="3"/>
    </i>
    <i>
      <x v="54"/>
      <x v="80"/>
      <x v="21"/>
      <x v="2"/>
      <x v="2"/>
    </i>
    <i r="1">
      <x v="92"/>
      <x v="16"/>
      <x v="1"/>
      <x v="3"/>
    </i>
    <i>
      <x v="55"/>
      <x v="44"/>
      <x v="19"/>
      <x v="1"/>
      <x v="2"/>
    </i>
    <i>
      <x v="56"/>
      <x v="24"/>
      <x v="8"/>
      <x v="10"/>
      <x/>
    </i>
    <i r="1">
      <x v="84"/>
      <x v="78"/>
      <x v="23"/>
      <x v="2"/>
    </i>
    <i>
      <x v="57"/>
      <x v="52"/>
      <x v="59"/>
      <x v="2"/>
      <x v="2"/>
    </i>
    <i r="1">
      <x v="88"/>
      <x v="55"/>
      <x v="9"/>
      <x v="2"/>
    </i>
    <i>
      <x v="58"/>
      <x v="4"/>
      <x v="27"/>
      <x v="3"/>
      <x v="2"/>
    </i>
    <i r="1">
      <x v="90"/>
      <x v="37"/>
      <x v="29"/>
      <x v="3"/>
    </i>
    <i>
      <x v="59"/>
      <x/>
      <x v="33"/>
      <x v="5"/>
      <x v="1"/>
    </i>
    <i r="1">
      <x v="32"/>
      <x v="7"/>
      <x v="15"/>
      <x v="2"/>
    </i>
    <i>
      <x v="60"/>
      <x v="3"/>
      <x v="69"/>
      <x v="3"/>
      <x v="2"/>
    </i>
    <i>
      <x v="61"/>
      <x v="82"/>
      <x v="30"/>
      <x/>
      <x v="2"/>
    </i>
    <i>
      <x v="62"/>
      <x v="75"/>
      <x v="42"/>
      <x v="34"/>
      <x v="1"/>
    </i>
    <i>
      <x v="63"/>
      <x v="65"/>
      <x v="11"/>
      <x v="27"/>
      <x v="3"/>
    </i>
    <i r="1">
      <x v="68"/>
      <x v="66"/>
      <x v="10"/>
      <x/>
    </i>
    <i>
      <x v="64"/>
      <x v="46"/>
      <x v="44"/>
      <x v="2"/>
      <x v="2"/>
    </i>
    <i>
      <x v="65"/>
      <x v="8"/>
      <x v="38"/>
      <x v="4"/>
      <x v="3"/>
    </i>
    <i>
      <x v="67"/>
      <x v="48"/>
      <x v="43"/>
      <x v="17"/>
      <x v="2"/>
    </i>
    <i r="1">
      <x v="98"/>
      <x v="15"/>
      <x v="35"/>
      <x v="1"/>
    </i>
    <i>
      <x v="68"/>
      <x v="23"/>
      <x v="33"/>
      <x v="27"/>
      <x v="3"/>
    </i>
    <i r="1">
      <x v="49"/>
      <x v="39"/>
      <x v="18"/>
      <x v="2"/>
    </i>
    <i>
      <x v="72"/>
      <x v="21"/>
      <x v="14"/>
      <x v="33"/>
      <x v="1"/>
    </i>
    <i t="grand">
      <x/>
    </i>
  </rowItems>
  <colItems count="1">
    <i/>
  </colItems>
  <pageFields count="2">
    <pageField fld="6" hier="-1"/>
    <pageField fld="16" hier="-1"/>
  </pageFields>
  <formats count="7">
    <format dxfId="15">
      <pivotArea dataOnly="0" labelOnly="1" fieldPosition="0">
        <references count="2">
          <reference field="4" count="1">
            <x v="88"/>
          </reference>
          <reference field="9" count="1" selected="0">
            <x v="57"/>
          </reference>
        </references>
      </pivotArea>
    </format>
    <format dxfId="14">
      <pivotArea dataOnly="0" labelOnly="1" fieldPosition="0">
        <references count="2">
          <reference field="4" count="3">
            <x v="90"/>
            <x v="92"/>
            <x v="94"/>
          </reference>
          <reference field="9" count="1" selected="0">
            <x v="74"/>
          </reference>
        </references>
      </pivotArea>
    </format>
    <format dxfId="9">
      <pivotArea dataOnly="0" labelOnly="1" fieldPosition="0">
        <references count="2">
          <reference field="4" count="1">
            <x v="90"/>
          </reference>
          <reference field="9" count="1" selected="0">
            <x v="58"/>
          </reference>
        </references>
      </pivotArea>
    </format>
    <format dxfId="8">
      <pivotArea dataOnly="0" labelOnly="1" fieldPosition="0">
        <references count="2">
          <reference field="4" count="1">
            <x v="92"/>
          </reference>
          <reference field="9" count="1" selected="0">
            <x v="54"/>
          </reference>
        </references>
      </pivotArea>
    </format>
    <format dxfId="7">
      <pivotArea dataOnly="0" labelOnly="1" fieldPosition="0">
        <references count="2">
          <reference field="4" count="1">
            <x v="94"/>
          </reference>
          <reference field="9" count="1" selected="0">
            <x v="29"/>
          </reference>
        </references>
      </pivotArea>
    </format>
    <format dxfId="6">
      <pivotArea dataOnly="0" labelOnly="1" fieldPosition="0">
        <references count="2">
          <reference field="4" count="1">
            <x v="98"/>
          </reference>
          <reference field="9" count="1" selected="0">
            <x v="74"/>
          </reference>
        </references>
      </pivotArea>
    </format>
    <format dxfId="3">
      <pivotArea dataOnly="0" outline="0" fieldPosition="0">
        <references count="1">
          <reference field="4" count="1">
            <x v="9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eau croisé dynamique13" cacheId="34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R6:AV103" firstHeaderRow="1" firstDataRow="1" firstDataCol="4" rowPageCount="1" colPageCount="1"/>
  <pivotFields count="17">
    <pivotField showAll="0" defaultSubtotal="0"/>
    <pivotField showAll="0"/>
    <pivotField showAll="0"/>
    <pivotField axis="axisRow" outline="0" showAll="0" sortType="descending" defaultSubtotal="0">
      <items count="38">
        <item x="0"/>
        <item x="34"/>
        <item x="14"/>
        <item x="2"/>
        <item x="4"/>
        <item x="6"/>
        <item x="21"/>
        <item x="20"/>
        <item x="35"/>
        <item x="7"/>
        <item x="11"/>
        <item x="36"/>
        <item x="26"/>
        <item x="1"/>
        <item x="3"/>
        <item x="24"/>
        <item x="31"/>
        <item x="16"/>
        <item x="33"/>
        <item x="29"/>
        <item x="5"/>
        <item x="19"/>
        <item x="15"/>
        <item x="32"/>
        <item x="18"/>
        <item x="9"/>
        <item x="28"/>
        <item x="10"/>
        <item x="27"/>
        <item x="12"/>
        <item x="13"/>
        <item x="25"/>
        <item x="17"/>
        <item x="8"/>
        <item x="30"/>
        <item x="23"/>
        <item x="22"/>
        <item x="3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outline="0" multipleItemSelectionAllowed="1" showAll="0" defaultSubtotal="0">
      <items count="102">
        <item x="0"/>
        <item x="94"/>
        <item x="37"/>
        <item x="81"/>
        <item x="21"/>
        <item x="50"/>
        <item x="3"/>
        <item x="30"/>
        <item x="12"/>
        <item x="2"/>
        <item x="33"/>
        <item x="51"/>
        <item x="18"/>
        <item x="67"/>
        <item x="89"/>
        <item x="47"/>
        <item x="46"/>
        <item x="34"/>
        <item x="71"/>
        <item x="29"/>
        <item x="61"/>
        <item x="16"/>
        <item x="54"/>
        <item x="66"/>
        <item x="92"/>
        <item x="79"/>
        <item x="69"/>
        <item x="41"/>
        <item x="72"/>
        <item x="63"/>
        <item x="26"/>
        <item x="42"/>
        <item x="14"/>
        <item x="32"/>
        <item x="1"/>
        <item x="99"/>
        <item x="49"/>
        <item x="13"/>
        <item x="88"/>
        <item x="95"/>
        <item x="20"/>
        <item x="48"/>
        <item x="85"/>
        <item x="56"/>
        <item x="58"/>
        <item x="60"/>
        <item x="62"/>
        <item x="27"/>
        <item x="83"/>
        <item x="86"/>
        <item x="84"/>
        <item x="39"/>
        <item x="78"/>
        <item x="90"/>
        <item h="1" x="10"/>
        <item h="1" x="23"/>
        <item x="19"/>
        <item x="9"/>
        <item x="31"/>
        <item x="22"/>
        <item x="75"/>
        <item x="76"/>
        <item x="5"/>
        <item x="96"/>
        <item x="91"/>
        <item x="65"/>
        <item x="87"/>
        <item x="6"/>
        <item x="25"/>
        <item x="35"/>
        <item x="7"/>
        <item x="17"/>
        <item x="36"/>
        <item x="100"/>
        <item x="38"/>
        <item x="74"/>
        <item x="44"/>
        <item x="77"/>
        <item x="28"/>
        <item x="4"/>
        <item x="53"/>
        <item x="64"/>
        <item x="70"/>
        <item x="15"/>
        <item x="68"/>
        <item x="11"/>
        <item x="8"/>
        <item x="45"/>
        <item x="40"/>
        <item x="24"/>
        <item x="101"/>
        <item h="1" x="43"/>
        <item h="1" x="52"/>
        <item h="1" x="55"/>
        <item h="1" x="57"/>
        <item h="1" x="59"/>
        <item x="73"/>
        <item x="97"/>
        <item x="98"/>
        <item h="1" x="82"/>
        <item h="1" x="93"/>
        <item x="8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84">
        <item x="0"/>
        <item x="27"/>
        <item x="50"/>
        <item x="71"/>
        <item x="45"/>
        <item x="74"/>
        <item x="61"/>
        <item x="52"/>
        <item x="5"/>
        <item x="57"/>
        <item x="42"/>
        <item x="12"/>
        <item x="48"/>
        <item x="3"/>
        <item x="55"/>
        <item x="18"/>
        <item x="41"/>
        <item x="49"/>
        <item x="56"/>
        <item x="72"/>
        <item x="14"/>
        <item x="19"/>
        <item x="4"/>
        <item x="47"/>
        <item x="60"/>
        <item x="70"/>
        <item x="80"/>
        <item x="36"/>
        <item x="13"/>
        <item x="69"/>
        <item x="35"/>
        <item x="23"/>
        <item x="82"/>
        <item x="31"/>
        <item x="26"/>
        <item x="53"/>
        <item x="8"/>
        <item x="73"/>
        <item x="28"/>
        <item x="40"/>
        <item x="43"/>
        <item x="6"/>
        <item x="15"/>
        <item x="39"/>
        <item x="44"/>
        <item x="32"/>
        <item x="16"/>
        <item x="10"/>
        <item x="66"/>
        <item x="67"/>
        <item x="68"/>
        <item x="65"/>
        <item x="81"/>
        <item x="51"/>
        <item x="46"/>
        <item x="37"/>
        <item x="78"/>
        <item x="76"/>
        <item x="7"/>
        <item x="24"/>
        <item x="75"/>
        <item x="1"/>
        <item x="34"/>
        <item x="22"/>
        <item x="33"/>
        <item x="2"/>
        <item x="11"/>
        <item x="63"/>
        <item x="21"/>
        <item x="17"/>
        <item x="58"/>
        <item x="62"/>
        <item x="30"/>
        <item x="9"/>
        <item x="59"/>
        <item x="38"/>
        <item x="25"/>
        <item x="79"/>
        <item x="64"/>
        <item x="77"/>
        <item x="20"/>
        <item x="54"/>
        <item x="29"/>
        <item x="83"/>
      </items>
    </pivotField>
    <pivotField axis="axisRow" showAll="0">
      <items count="6">
        <item x="0"/>
        <item x="2"/>
        <item x="1"/>
        <item x="3"/>
        <item x="4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">
        <item h="1" x="0"/>
        <item x="1"/>
        <item t="default"/>
      </items>
    </pivotField>
  </pivotFields>
  <rowFields count="4">
    <field x="3"/>
    <field x="4"/>
    <field x="5"/>
    <field x="6"/>
  </rowFields>
  <rowItems count="97">
    <i>
      <x v="30"/>
      <x v="25"/>
      <x v="25"/>
      <x v="2"/>
    </i>
    <i r="1">
      <x v="35"/>
      <x v="32"/>
      <x v="2"/>
    </i>
    <i r="1">
      <x v="38"/>
      <x v="60"/>
      <x v="2"/>
    </i>
    <i r="1">
      <x v="49"/>
      <x v="45"/>
      <x v="2"/>
    </i>
    <i r="1">
      <x v="60"/>
      <x v="29"/>
      <x v="1"/>
    </i>
    <i r="1">
      <x v="82"/>
      <x v="51"/>
      <x v="2"/>
    </i>
    <i r="1">
      <x v="97"/>
      <x v="62"/>
      <x v="2"/>
    </i>
    <i r="1">
      <x v="101"/>
      <x v="3"/>
      <x v="1"/>
    </i>
    <i>
      <x v="23"/>
      <x v="28"/>
      <x v="22"/>
      <x v="2"/>
    </i>
    <i r="2">
      <x v="49"/>
      <x v="1"/>
    </i>
    <i r="1">
      <x v="39"/>
      <x v="77"/>
      <x v="2"/>
    </i>
    <i r="1">
      <x v="64"/>
      <x v="36"/>
      <x v="2"/>
    </i>
    <i r="1">
      <x v="66"/>
      <x v="5"/>
      <x v="1"/>
    </i>
    <i r="1">
      <x v="84"/>
      <x v="19"/>
      <x v="1"/>
    </i>
    <i r="2">
      <x v="62"/>
      <x v="2"/>
    </i>
    <i>
      <x v="36"/>
      <x v="5"/>
      <x v="11"/>
      <x v="2"/>
    </i>
    <i r="1">
      <x v="10"/>
      <x v="64"/>
      <x v="2"/>
    </i>
    <i r="1">
      <x v="41"/>
      <x v="4"/>
      <x v="1"/>
    </i>
    <i r="1">
      <x v="43"/>
      <x v="2"/>
      <x v="2"/>
    </i>
    <i r="2">
      <x v="53"/>
      <x v="2"/>
    </i>
    <i r="1">
      <x v="74"/>
      <x v="27"/>
      <x v="1"/>
    </i>
    <i>
      <x v="16"/>
      <x v="1"/>
      <x v="35"/>
      <x v="2"/>
    </i>
    <i r="1">
      <x v="3"/>
      <x v="74"/>
      <x v="1"/>
    </i>
    <i r="1">
      <x v="13"/>
      <x v="67"/>
      <x v="2"/>
    </i>
    <i r="1">
      <x v="18"/>
      <x v="48"/>
      <x v="2"/>
    </i>
    <i r="1">
      <x v="50"/>
      <x v="37"/>
      <x v="2"/>
    </i>
    <i r="1">
      <x v="52"/>
      <x v="1"/>
      <x v="2"/>
    </i>
    <i>
      <x v="18"/>
      <x v="14"/>
      <x v="35"/>
      <x v="2"/>
    </i>
    <i r="1">
      <x v="24"/>
      <x v="79"/>
      <x v="2"/>
    </i>
    <i r="1">
      <x v="26"/>
      <x v="78"/>
      <x v="1"/>
    </i>
    <i r="1">
      <x v="61"/>
      <x v="41"/>
      <x v="2"/>
    </i>
    <i r="1">
      <x v="96"/>
      <x v="50"/>
      <x v="1"/>
    </i>
    <i r="1">
      <x v="98"/>
      <x v="52"/>
      <x v="3"/>
    </i>
    <i>
      <x v="6"/>
      <x v="2"/>
      <x v="30"/>
      <x v="2"/>
    </i>
    <i r="1">
      <x v="11"/>
      <x v="61"/>
      <x v="2"/>
    </i>
    <i r="1">
      <x v="22"/>
      <x v="12"/>
      <x v="2"/>
    </i>
    <i r="1">
      <x v="31"/>
      <x v="43"/>
      <x v="2"/>
    </i>
    <i r="1">
      <x v="33"/>
      <x v="45"/>
      <x v="2"/>
    </i>
    <i r="1">
      <x v="44"/>
      <x v="35"/>
      <x v="2"/>
    </i>
    <i>
      <x v="1"/>
      <x v="48"/>
      <x v="45"/>
      <x v="2"/>
    </i>
    <i r="1">
      <x v="63"/>
      <x v="26"/>
      <x v="2"/>
    </i>
    <i r="1">
      <x v="75"/>
      <x v="38"/>
      <x v="2"/>
    </i>
    <i r="1">
      <x v="77"/>
      <x v="1"/>
      <x v="2"/>
    </i>
    <i>
      <x v="9"/>
      <x v="27"/>
      <x v="75"/>
      <x v="1"/>
    </i>
    <i r="1">
      <x v="36"/>
      <x v="54"/>
      <x v="2"/>
    </i>
    <i r="1">
      <x v="37"/>
      <x v="20"/>
      <x v="2"/>
    </i>
    <i r="1">
      <x v="76"/>
      <x v="16"/>
      <x v="2"/>
    </i>
    <i r="1">
      <x v="87"/>
      <x v="10"/>
      <x v="2"/>
    </i>
    <i>
      <x v="31"/>
      <x v="72"/>
      <x v="59"/>
      <x v="2"/>
    </i>
    <i r="1">
      <x v="73"/>
      <x v="59"/>
      <x v="2"/>
    </i>
    <i>
      <x v="5"/>
      <x v="32"/>
      <x v="42"/>
      <x v="2"/>
    </i>
    <i r="1">
      <x v="40"/>
      <x v="68"/>
      <x v="1"/>
    </i>
    <i r="1">
      <x v="59"/>
      <x v="31"/>
      <x v="2"/>
    </i>
    <i r="1">
      <x v="86"/>
      <x v="36"/>
      <x v="2"/>
    </i>
    <i>
      <x v="13"/>
      <x v="4"/>
      <x v="63"/>
      <x v="2"/>
    </i>
    <i r="1">
      <x v="34"/>
      <x v="61"/>
      <x v="2"/>
    </i>
    <i r="1">
      <x v="57"/>
      <x v="47"/>
      <x v="2"/>
    </i>
    <i r="1">
      <x v="79"/>
      <x v="22"/>
      <x v="2"/>
    </i>
    <i>
      <x v="34"/>
      <x v="23"/>
      <x v="71"/>
      <x v="1"/>
    </i>
    <i r="1">
      <x v="29"/>
      <x v="70"/>
      <x v="2"/>
    </i>
    <i r="1">
      <x v="46"/>
      <x v="9"/>
      <x v="2"/>
    </i>
    <i r="1">
      <x v="65"/>
      <x v="6"/>
      <x v="2"/>
    </i>
    <i r="1">
      <x v="81"/>
      <x v="24"/>
      <x v="1"/>
    </i>
    <i>
      <x v="19"/>
      <x v="20"/>
      <x v="18"/>
      <x v="2"/>
    </i>
    <i r="2">
      <x v="74"/>
      <x v="1"/>
    </i>
    <i>
      <x v="29"/>
      <x v="56"/>
      <x v="80"/>
      <x v="2"/>
    </i>
    <i>
      <x v="15"/>
      <x v="16"/>
      <x v="40"/>
      <x v="2"/>
    </i>
    <i r="1">
      <x v="69"/>
      <x v="62"/>
      <x v="2"/>
    </i>
    <i r="1">
      <x v="80"/>
      <x v="65"/>
      <x v="2"/>
    </i>
    <i r="1">
      <x v="88"/>
      <x v="55"/>
      <x v="1"/>
    </i>
    <i>
      <x v="12"/>
      <x v="51"/>
      <x v="15"/>
      <x v="2"/>
    </i>
    <i>
      <x v="35"/>
      <x v="17"/>
      <x v="22"/>
      <x v="2"/>
    </i>
    <i>
      <x v="14"/>
      <x v="6"/>
      <x v="13"/>
      <x v="1"/>
    </i>
    <i r="2">
      <x v="73"/>
      <x v="2"/>
    </i>
    <i r="1">
      <x v="8"/>
      <x v="28"/>
      <x v="2"/>
    </i>
    <i r="1">
      <x v="70"/>
      <x v="58"/>
      <x v="1"/>
    </i>
    <i>
      <x v="32"/>
      <x v="47"/>
      <x v="1"/>
      <x v="2"/>
    </i>
    <i>
      <x v="22"/>
      <x v="68"/>
      <x v="15"/>
      <x v="2"/>
    </i>
    <i>
      <x v="33"/>
      <x v="21"/>
      <x v="69"/>
      <x v="1"/>
    </i>
    <i r="1">
      <x v="85"/>
      <x v="11"/>
      <x v="2"/>
    </i>
    <i>
      <x v="3"/>
      <x v="9"/>
      <x v="65"/>
      <x v="2"/>
    </i>
    <i>
      <x v="17"/>
      <x v="7"/>
      <x v="72"/>
      <x v="2"/>
    </i>
    <i r="1">
      <x v="30"/>
      <x v="34"/>
      <x v="2"/>
    </i>
    <i>
      <x v="7"/>
      <x v="58"/>
      <x v="33"/>
      <x v="1"/>
    </i>
    <i>
      <x v="27"/>
      <x v="71"/>
      <x v="15"/>
      <x v="2"/>
    </i>
    <i>
      <x v="24"/>
      <x v="78"/>
      <x v="38"/>
      <x v="2"/>
    </i>
    <i>
      <x v="10"/>
      <x v="12"/>
      <x v="21"/>
      <x v="2"/>
    </i>
    <i>
      <x v="26"/>
      <x v="45"/>
      <x v="14"/>
      <x v="2"/>
    </i>
    <i>
      <x v="21"/>
      <x v="19"/>
      <x v="82"/>
      <x v="2"/>
    </i>
    <i>
      <x v="4"/>
      <x v="62"/>
      <x v="8"/>
      <x v="2"/>
    </i>
    <i>
      <x v="28"/>
      <x v="15"/>
      <x v="44"/>
      <x v="1"/>
    </i>
    <i>
      <x v="2"/>
      <x v="89"/>
      <x v="76"/>
      <x v="1"/>
    </i>
    <i>
      <x v="11"/>
      <x v="42"/>
      <x v="15"/>
      <x v="2"/>
    </i>
    <i r="1">
      <x v="53"/>
      <x v="57"/>
      <x v="1"/>
    </i>
    <i>
      <x v="25"/>
      <x v="83"/>
      <x v="46"/>
      <x v="2"/>
    </i>
    <i>
      <x v="20"/>
      <x v="67"/>
      <x v="41"/>
      <x v="2"/>
    </i>
    <i t="grand">
      <x/>
    </i>
  </rowItems>
  <colItems count="1">
    <i/>
  </colItems>
  <pageFields count="1">
    <pageField fld="16" hier="-1"/>
  </pageFields>
  <dataFields count="1">
    <dataField name="Somme de TOTAL VOLEE" fld="9" baseField="1" baseItem="632392744"/>
  </dataFields>
  <formats count="3">
    <format dxfId="2">
      <pivotArea collapsedLevelsAreSubtotals="1" fieldPosition="0">
        <references count="4">
          <reference field="3" count="1" selected="0">
            <x v="6"/>
          </reference>
          <reference field="4" count="1" selected="0">
            <x v="2"/>
          </reference>
          <reference field="5" count="1" selected="0">
            <x v="30"/>
          </reference>
          <reference field="6" count="1">
            <x v="2"/>
          </reference>
        </references>
      </pivotArea>
    </format>
    <format dxfId="1">
      <pivotArea collapsedLevelsAreSubtotals="1" fieldPosition="0">
        <references count="4">
          <reference field="3" count="1" selected="0">
            <x v="6"/>
          </reference>
          <reference field="4" count="1" selected="0">
            <x v="33"/>
          </reference>
          <reference field="5" count="1" selected="0">
            <x v="45"/>
          </reference>
          <reference field="6" count="1">
            <x v="2"/>
          </reference>
        </references>
      </pivotArea>
    </format>
    <format dxfId="0">
      <pivotArea collapsedLevelsAreSubtotals="1" fieldPosition="0">
        <references count="4">
          <reference field="3" count="1" selected="0">
            <x v="6"/>
          </reference>
          <reference field="4" count="1" selected="0">
            <x v="11"/>
          </reference>
          <reference field="5" count="1" selected="0">
            <x v="61"/>
          </reference>
          <reference field="6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197"/>
  <sheetViews>
    <sheetView tabSelected="1" zoomScale="85" zoomScaleNormal="85" workbookViewId="0">
      <pane ySplit="3" topLeftCell="A4" activePane="bottomLeft" state="frozen"/>
      <selection pane="bottomLeft" activeCell="S169" sqref="S169"/>
    </sheetView>
  </sheetViews>
  <sheetFormatPr baseColWidth="10" defaultRowHeight="14.4" x14ac:dyDescent="0.3"/>
  <cols>
    <col min="2" max="3" width="10.88671875" style="1"/>
    <col min="4" max="4" width="40.5546875" style="1" customWidth="1"/>
    <col min="5" max="6" width="20.5546875" customWidth="1"/>
    <col min="7" max="10" width="12.5546875" style="1" customWidth="1"/>
    <col min="11" max="13" width="12.5546875" style="1" hidden="1" customWidth="1"/>
  </cols>
  <sheetData>
    <row r="1" spans="1:13" x14ac:dyDescent="0.3">
      <c r="B1" s="100" t="s">
        <v>205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3" ht="15" thickBot="1" x14ac:dyDescent="0.35"/>
    <row r="3" spans="1:13" ht="15" thickBot="1" x14ac:dyDescent="0.35">
      <c r="A3" s="2" t="s">
        <v>203</v>
      </c>
      <c r="B3" s="3" t="s">
        <v>0</v>
      </c>
      <c r="C3" s="3" t="s">
        <v>1</v>
      </c>
      <c r="D3" s="3" t="s">
        <v>2</v>
      </c>
      <c r="E3" s="4" t="s">
        <v>3</v>
      </c>
      <c r="F3" s="4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46" t="s">
        <v>10</v>
      </c>
      <c r="M3" s="5" t="s">
        <v>11</v>
      </c>
    </row>
    <row r="4" spans="1:13" ht="14.4" hidden="1" customHeight="1" thickTop="1" x14ac:dyDescent="0.3">
      <c r="A4" s="88" t="s">
        <v>60</v>
      </c>
      <c r="B4" s="71" t="s">
        <v>61</v>
      </c>
      <c r="C4" s="17" t="s">
        <v>12</v>
      </c>
      <c r="D4" s="17">
        <f>+'[1]Samedi 15h00'!$M$4</f>
        <v>0</v>
      </c>
      <c r="E4" s="17">
        <f>+'[1]Samedi 15h00'!E4</f>
        <v>0</v>
      </c>
      <c r="F4" s="17">
        <f>+'[1]Samedi 15h00'!H4</f>
        <v>0</v>
      </c>
      <c r="G4" s="16">
        <f>+'[1]Samedi 15h00'!O4</f>
        <v>0</v>
      </c>
      <c r="H4" s="16">
        <f>+'[1]1-1'!$G$18</f>
        <v>0</v>
      </c>
      <c r="I4" s="16">
        <f>+'[1]1-1'!$G$39</f>
        <v>0</v>
      </c>
      <c r="J4" s="16">
        <f>+I4+H4</f>
        <v>0</v>
      </c>
      <c r="K4" s="16">
        <f>+'[1]Samedi 15h00'!P4</f>
        <v>0</v>
      </c>
      <c r="L4" s="47">
        <f>+'[1]Samedi 15h00'!Q4</f>
        <v>0</v>
      </c>
      <c r="M4" s="101"/>
    </row>
    <row r="5" spans="1:13" hidden="1" x14ac:dyDescent="0.3">
      <c r="A5" s="89"/>
      <c r="B5" s="72" t="s">
        <v>61</v>
      </c>
      <c r="C5" s="19" t="s">
        <v>13</v>
      </c>
      <c r="D5" s="19">
        <f>+'[1]Samedi 15h00'!M5</f>
        <v>0</v>
      </c>
      <c r="E5" s="19">
        <f>+'[1]Samedi 15h00'!E5</f>
        <v>0</v>
      </c>
      <c r="F5" s="19">
        <f>+'[1]Samedi 15h00'!H5</f>
        <v>0</v>
      </c>
      <c r="G5" s="18">
        <f>+'[1]Samedi 15h00'!O5</f>
        <v>0</v>
      </c>
      <c r="H5" s="18">
        <f>+'[1]1-1'!$O$18</f>
        <v>0</v>
      </c>
      <c r="I5" s="18">
        <f>+'[1]1-1'!$O$39</f>
        <v>0</v>
      </c>
      <c r="J5" s="18">
        <f t="shared" ref="J5:J7" si="0">+I5+H5</f>
        <v>0</v>
      </c>
      <c r="K5" s="18">
        <f>+'[1]Samedi 15h00'!P5</f>
        <v>0</v>
      </c>
      <c r="L5" s="48">
        <f>+'[1]Samedi 15h00'!Q5</f>
        <v>0</v>
      </c>
      <c r="M5" s="102"/>
    </row>
    <row r="6" spans="1:13" hidden="1" x14ac:dyDescent="0.3">
      <c r="A6" s="89"/>
      <c r="B6" s="72" t="s">
        <v>61</v>
      </c>
      <c r="C6" s="19" t="s">
        <v>14</v>
      </c>
      <c r="D6" s="19">
        <f>+'[1]Samedi 15h00'!M6</f>
        <v>0</v>
      </c>
      <c r="E6" s="19">
        <f>+'[1]Samedi 15h00'!E6</f>
        <v>0</v>
      </c>
      <c r="F6" s="19">
        <f>+'[1]Samedi 15h00'!H6</f>
        <v>0</v>
      </c>
      <c r="G6" s="18">
        <f>+'[1]Samedi 15h00'!O6</f>
        <v>0</v>
      </c>
      <c r="H6" s="18">
        <f>+'[1]1-1'!$W$18</f>
        <v>0</v>
      </c>
      <c r="I6" s="18">
        <f>+'[1]1-1'!$W$39</f>
        <v>0</v>
      </c>
      <c r="J6" s="18">
        <f t="shared" si="0"/>
        <v>0</v>
      </c>
      <c r="K6" s="18">
        <f>+'[1]Samedi 15h00'!P6</f>
        <v>0</v>
      </c>
      <c r="L6" s="48">
        <f>+'[1]Samedi 15h00'!Q6</f>
        <v>0</v>
      </c>
      <c r="M6" s="102"/>
    </row>
    <row r="7" spans="1:13" ht="15" hidden="1" thickBot="1" x14ac:dyDescent="0.35">
      <c r="A7" s="89"/>
      <c r="B7" s="73" t="s">
        <v>61</v>
      </c>
      <c r="C7" s="21" t="s">
        <v>15</v>
      </c>
      <c r="D7" s="21">
        <f>+'[1]Samedi 15h00'!M7</f>
        <v>0</v>
      </c>
      <c r="E7" s="21">
        <f>+'[1]Samedi 15h00'!E7</f>
        <v>0</v>
      </c>
      <c r="F7" s="21">
        <f>+'[1]Samedi 15h00'!H7</f>
        <v>0</v>
      </c>
      <c r="G7" s="20">
        <f>+'[1]Samedi 15h00'!O7</f>
        <v>0</v>
      </c>
      <c r="H7" s="20">
        <f>+'[1]1-1'!$AE$18</f>
        <v>0</v>
      </c>
      <c r="I7" s="20">
        <f>+'[1]1-1'!$AE$39</f>
        <v>0</v>
      </c>
      <c r="J7" s="20">
        <f t="shared" si="0"/>
        <v>0</v>
      </c>
      <c r="K7" s="20">
        <f>+'[1]Samedi 15h00'!P7</f>
        <v>0</v>
      </c>
      <c r="L7" s="49">
        <f>+'[1]Samedi 15h00'!Q7</f>
        <v>0</v>
      </c>
      <c r="M7" s="103"/>
    </row>
    <row r="8" spans="1:13" ht="15" hidden="1" thickTop="1" x14ac:dyDescent="0.3">
      <c r="A8" s="89"/>
      <c r="B8" s="74" t="s">
        <v>61</v>
      </c>
      <c r="C8" s="75" t="s">
        <v>16</v>
      </c>
      <c r="D8" s="17">
        <f>+'[1]Samedi 15h00'!M8</f>
        <v>0</v>
      </c>
      <c r="E8" s="17">
        <f>+'[1]Samedi 15h00'!E8</f>
        <v>0</v>
      </c>
      <c r="F8" s="17">
        <f>+'[1]Samedi 15h00'!H8</f>
        <v>0</v>
      </c>
      <c r="G8" s="16">
        <f>+'[1]Samedi 15h00'!O8</f>
        <v>0</v>
      </c>
      <c r="H8" s="16">
        <f>+'[1]2-1'!$G$18</f>
        <v>0</v>
      </c>
      <c r="I8" s="16">
        <f>+'[1]2-1'!$G$39</f>
        <v>0</v>
      </c>
      <c r="J8" s="16">
        <f>+I8+H8</f>
        <v>0</v>
      </c>
      <c r="K8" s="16">
        <f>+'[1]Samedi 15h00'!P8</f>
        <v>0</v>
      </c>
      <c r="L8" s="47">
        <f>+'[1]Samedi 15h00'!Q8</f>
        <v>0</v>
      </c>
      <c r="M8" s="101"/>
    </row>
    <row r="9" spans="1:13" hidden="1" x14ac:dyDescent="0.3">
      <c r="A9" s="89"/>
      <c r="B9" s="72" t="s">
        <v>61</v>
      </c>
      <c r="C9" s="19" t="s">
        <v>17</v>
      </c>
      <c r="D9" s="19">
        <f>+'[1]Samedi 15h00'!M9</f>
        <v>0</v>
      </c>
      <c r="E9" s="19">
        <f>+'[1]Samedi 15h00'!E9</f>
        <v>0</v>
      </c>
      <c r="F9" s="19">
        <f>+'[1]Samedi 15h00'!H9</f>
        <v>0</v>
      </c>
      <c r="G9" s="18">
        <f>+'[1]Samedi 15h00'!O9</f>
        <v>0</v>
      </c>
      <c r="H9" s="18">
        <f>+'[1]2-1'!$O$18</f>
        <v>0</v>
      </c>
      <c r="I9" s="18">
        <f>+'[1]2-1'!$O$39</f>
        <v>0</v>
      </c>
      <c r="J9" s="18">
        <f t="shared" ref="J9:J12" si="1">+I9+H9</f>
        <v>0</v>
      </c>
      <c r="K9" s="18">
        <f>+'[1]Samedi 15h00'!P9</f>
        <v>0</v>
      </c>
      <c r="L9" s="48">
        <f>+'[1]Samedi 15h00'!Q9</f>
        <v>0</v>
      </c>
      <c r="M9" s="102"/>
    </row>
    <row r="10" spans="1:13" hidden="1" x14ac:dyDescent="0.3">
      <c r="A10" s="89"/>
      <c r="B10" s="72" t="s">
        <v>61</v>
      </c>
      <c r="C10" s="19" t="s">
        <v>18</v>
      </c>
      <c r="D10" s="19">
        <f>+'[1]Samedi 15h00'!M10</f>
        <v>0</v>
      </c>
      <c r="E10" s="19">
        <f>+'[1]Samedi 15h00'!E10</f>
        <v>0</v>
      </c>
      <c r="F10" s="19">
        <f>+'[1]Samedi 15h00'!H10</f>
        <v>0</v>
      </c>
      <c r="G10" s="18">
        <f>+'[1]Samedi 15h00'!O10</f>
        <v>0</v>
      </c>
      <c r="H10" s="18">
        <f>+'[1]2-1'!$W$18</f>
        <v>0</v>
      </c>
      <c r="I10" s="18">
        <f>+'[1]2-1'!$W$39</f>
        <v>0</v>
      </c>
      <c r="J10" s="18">
        <f t="shared" si="1"/>
        <v>0</v>
      </c>
      <c r="K10" s="18">
        <f>+'[1]Samedi 15h00'!P10</f>
        <v>0</v>
      </c>
      <c r="L10" s="48">
        <f>+'[1]Samedi 15h00'!Q10</f>
        <v>0</v>
      </c>
      <c r="M10" s="102"/>
    </row>
    <row r="11" spans="1:13" ht="15" hidden="1" thickBot="1" x14ac:dyDescent="0.35">
      <c r="A11" s="89"/>
      <c r="B11" s="73" t="s">
        <v>61</v>
      </c>
      <c r="C11" s="21" t="s">
        <v>19</v>
      </c>
      <c r="D11" s="21">
        <f>+'[1]Samedi 15h00'!M11</f>
        <v>0</v>
      </c>
      <c r="E11" s="21">
        <f>+'[1]Samedi 15h00'!E11</f>
        <v>0</v>
      </c>
      <c r="F11" s="21">
        <f>+'[1]Samedi 15h00'!H11</f>
        <v>0</v>
      </c>
      <c r="G11" s="20">
        <f>+'[1]Samedi 15h00'!O11</f>
        <v>0</v>
      </c>
      <c r="H11" s="20">
        <f>+'[1]2-1'!$AE$18</f>
        <v>0</v>
      </c>
      <c r="I11" s="20">
        <f>+'[1]2-1'!$AE$39</f>
        <v>0</v>
      </c>
      <c r="J11" s="20">
        <f t="shared" si="1"/>
        <v>0</v>
      </c>
      <c r="K11" s="20">
        <f>+'[1]Samedi 15h00'!P11</f>
        <v>0</v>
      </c>
      <c r="L11" s="49">
        <f>+'[1]Samedi 15h00'!Q11</f>
        <v>0</v>
      </c>
      <c r="M11" s="103"/>
    </row>
    <row r="12" spans="1:13" ht="15" hidden="1" thickTop="1" x14ac:dyDescent="0.3">
      <c r="A12" s="89"/>
      <c r="B12" s="74" t="s">
        <v>61</v>
      </c>
      <c r="C12" s="75" t="s">
        <v>20</v>
      </c>
      <c r="D12" s="17" t="str">
        <f>+'[1]Samedi 15h00'!M12</f>
        <v>CIE D'ARC DE LOUVRES</v>
      </c>
      <c r="E12" s="17" t="str">
        <f>+'[1]Samedi 15h00'!E12</f>
        <v>KUSNIERZ</v>
      </c>
      <c r="F12" s="17" t="str">
        <f>+'[1]Samedi 15h00'!H12</f>
        <v>Patrice</v>
      </c>
      <c r="G12" s="16" t="str">
        <f>+'[1]Samedi 15h00'!O12</f>
        <v>H</v>
      </c>
      <c r="H12" s="16">
        <f>+'[1]3-1'!$G$18</f>
        <v>26</v>
      </c>
      <c r="I12" s="16">
        <f>+'[1]3-1'!$G$39</f>
        <v>33</v>
      </c>
      <c r="J12" s="16">
        <f t="shared" si="1"/>
        <v>59</v>
      </c>
      <c r="K12" s="16">
        <f>+'[1]Samedi 15h00'!P12</f>
        <v>0</v>
      </c>
      <c r="L12" s="47">
        <f>+'[1]Samedi 15h00'!Q12</f>
        <v>0</v>
      </c>
      <c r="M12" s="101"/>
    </row>
    <row r="13" spans="1:13" hidden="1" x14ac:dyDescent="0.3">
      <c r="A13" s="89"/>
      <c r="B13" s="72" t="s">
        <v>61</v>
      </c>
      <c r="C13" s="19" t="s">
        <v>21</v>
      </c>
      <c r="D13" s="19">
        <f>+'[1]Samedi 15h00'!M13</f>
        <v>0</v>
      </c>
      <c r="E13" s="19">
        <f>+'[1]Samedi 15h00'!E13</f>
        <v>0</v>
      </c>
      <c r="F13" s="19">
        <f>+'[1]Samedi 15h00'!H13</f>
        <v>0</v>
      </c>
      <c r="G13" s="18">
        <f>+'[1]Samedi 15h00'!O13</f>
        <v>0</v>
      </c>
      <c r="H13" s="18">
        <f>+'[1]3-1'!$O$18</f>
        <v>0</v>
      </c>
      <c r="I13" s="18">
        <f>+'[1]3-1'!$O$39</f>
        <v>0</v>
      </c>
      <c r="J13" s="18">
        <f t="shared" ref="J13:J51" si="2">+I13+H13</f>
        <v>0</v>
      </c>
      <c r="K13" s="18">
        <f>+'[1]Samedi 15h00'!P13</f>
        <v>0</v>
      </c>
      <c r="L13" s="48">
        <f>+'[1]Samedi 15h00'!Q13</f>
        <v>0</v>
      </c>
      <c r="M13" s="102"/>
    </row>
    <row r="14" spans="1:13" hidden="1" x14ac:dyDescent="0.3">
      <c r="A14" s="89"/>
      <c r="B14" s="72" t="s">
        <v>61</v>
      </c>
      <c r="C14" s="19" t="s">
        <v>22</v>
      </c>
      <c r="D14" s="19" t="str">
        <f>+'[1]Samedi 15h00'!M14</f>
        <v>ARCHERS DE LA TERRE BRULEE</v>
      </c>
      <c r="E14" s="19" t="str">
        <f>+'[1]Samedi 15h00'!E14</f>
        <v>COLLOMBET</v>
      </c>
      <c r="F14" s="19" t="str">
        <f>+'[1]Samedi 15h00'!H14</f>
        <v>Romain</v>
      </c>
      <c r="G14" s="18" t="str">
        <f>+'[1]Samedi 15h00'!O14</f>
        <v>H</v>
      </c>
      <c r="H14" s="18">
        <f>+'[1]3-1'!$W$18</f>
        <v>35</v>
      </c>
      <c r="I14" s="18">
        <f>+'[1]3-1'!$W$39</f>
        <v>20</v>
      </c>
      <c r="J14" s="18">
        <f t="shared" si="2"/>
        <v>55</v>
      </c>
      <c r="K14" s="18">
        <f>+'[1]Samedi 15h00'!P14</f>
        <v>0</v>
      </c>
      <c r="L14" s="48">
        <f>+'[1]Samedi 15h00'!Q14</f>
        <v>0</v>
      </c>
      <c r="M14" s="102"/>
    </row>
    <row r="15" spans="1:13" ht="15" hidden="1" thickBot="1" x14ac:dyDescent="0.35">
      <c r="A15" s="89"/>
      <c r="B15" s="73" t="s">
        <v>61</v>
      </c>
      <c r="C15" s="21" t="s">
        <v>23</v>
      </c>
      <c r="D15" s="21" t="str">
        <f>+'[1]Samedi 15h00'!M15</f>
        <v>CIE D'ARC DE MITRY MORY</v>
      </c>
      <c r="E15" s="21" t="str">
        <f>+'[1]Samedi 15h00'!E15</f>
        <v>BRILLANT</v>
      </c>
      <c r="F15" s="21" t="str">
        <f>+'[1]Samedi 15h00'!H15</f>
        <v>Corinne</v>
      </c>
      <c r="G15" s="20" t="str">
        <f>+'[1]Samedi 15h00'!O15</f>
        <v>D</v>
      </c>
      <c r="H15" s="20">
        <f>+'[1]3-1'!$AE$18</f>
        <v>3</v>
      </c>
      <c r="I15" s="20">
        <f>+'[1]3-1'!$AE$39</f>
        <v>3</v>
      </c>
      <c r="J15" s="20">
        <f t="shared" si="2"/>
        <v>6</v>
      </c>
      <c r="K15" s="20">
        <f>+'[1]Samedi 15h00'!P15</f>
        <v>0</v>
      </c>
      <c r="L15" s="49">
        <f>+'[1]Samedi 15h00'!Q15</f>
        <v>0</v>
      </c>
      <c r="M15" s="103"/>
    </row>
    <row r="16" spans="1:13" ht="15" hidden="1" thickTop="1" x14ac:dyDescent="0.3">
      <c r="A16" s="89"/>
      <c r="B16" s="74" t="s">
        <v>61</v>
      </c>
      <c r="C16" s="75" t="s">
        <v>24</v>
      </c>
      <c r="D16" s="17" t="str">
        <f>+'[1]Samedi 15h00'!M16</f>
        <v>CIE D'ARC DE LOUVRES</v>
      </c>
      <c r="E16" s="17" t="str">
        <f>+'[1]Samedi 15h00'!E16</f>
        <v>SOMPS BARADAT</v>
      </c>
      <c r="F16" s="17" t="str">
        <f>+'[1]Samedi 15h00'!H16</f>
        <v>Eric</v>
      </c>
      <c r="G16" s="16" t="str">
        <f>+'[1]Samedi 15h00'!O16</f>
        <v>H</v>
      </c>
      <c r="H16" s="16">
        <f>+'[1]4-1'!$G$18</f>
        <v>16</v>
      </c>
      <c r="I16" s="16">
        <f>+'[1]4-1'!$G$39</f>
        <v>6</v>
      </c>
      <c r="J16" s="16">
        <f t="shared" si="2"/>
        <v>22</v>
      </c>
      <c r="K16" s="16">
        <f>+'[1]Samedi 15h00'!P16</f>
        <v>0</v>
      </c>
      <c r="L16" s="47">
        <f>+'[1]Samedi 15h00'!Q16</f>
        <v>0</v>
      </c>
      <c r="M16" s="101"/>
    </row>
    <row r="17" spans="1:14" hidden="1" x14ac:dyDescent="0.3">
      <c r="A17" s="89"/>
      <c r="B17" s="72" t="s">
        <v>61</v>
      </c>
      <c r="C17" s="19" t="s">
        <v>25</v>
      </c>
      <c r="D17" s="19" t="str">
        <f>+'[1]Samedi 15h00'!M17</f>
        <v>ARCHERS TROUBADOURS</v>
      </c>
      <c r="E17" s="19" t="str">
        <f>+'[1]Samedi 15h00'!E17</f>
        <v>PINGUENET</v>
      </c>
      <c r="F17" s="19" t="str">
        <f>+'[1]Samedi 15h00'!H17</f>
        <v>Bruno</v>
      </c>
      <c r="G17" s="18" t="str">
        <f>+'[1]Samedi 15h00'!O17</f>
        <v>H</v>
      </c>
      <c r="H17" s="18">
        <f>+'[1]4-1'!$O$18</f>
        <v>7</v>
      </c>
      <c r="I17" s="18">
        <f>+'[1]4-1'!$O$39</f>
        <v>10</v>
      </c>
      <c r="J17" s="18">
        <f t="shared" si="2"/>
        <v>17</v>
      </c>
      <c r="K17" s="18">
        <f>+'[1]Samedi 15h00'!P17</f>
        <v>0</v>
      </c>
      <c r="L17" s="48">
        <f>+'[1]Samedi 15h00'!Q17</f>
        <v>0</v>
      </c>
      <c r="M17" s="102"/>
    </row>
    <row r="18" spans="1:14" hidden="1" x14ac:dyDescent="0.3">
      <c r="A18" s="89"/>
      <c r="B18" s="72" t="s">
        <v>61</v>
      </c>
      <c r="C18" s="19" t="s">
        <v>26</v>
      </c>
      <c r="D18" s="19" t="str">
        <f>+'[1]Samedi 15h00'!M18</f>
        <v>CIE D'ARC DE VERBERIE</v>
      </c>
      <c r="E18" s="19" t="str">
        <f>+'[1]Samedi 15h00'!E18</f>
        <v>PRINCE</v>
      </c>
      <c r="F18" s="19" t="str">
        <f>+'[1]Samedi 15h00'!H18</f>
        <v>JEAN PIERRE</v>
      </c>
      <c r="G18" s="18" t="str">
        <f>+'[1]Samedi 15h00'!O18</f>
        <v>H</v>
      </c>
      <c r="H18" s="18">
        <f>+'[1]4-1'!$W$18</f>
        <v>6</v>
      </c>
      <c r="I18" s="18">
        <f>+'[1]4-1'!$W$39</f>
        <v>2</v>
      </c>
      <c r="J18" s="18">
        <f t="shared" si="2"/>
        <v>8</v>
      </c>
      <c r="K18" s="18">
        <f>+'[1]Samedi 15h00'!P18</f>
        <v>0</v>
      </c>
      <c r="L18" s="48">
        <f>+'[1]Samedi 15h00'!Q18</f>
        <v>0</v>
      </c>
      <c r="M18" s="102"/>
    </row>
    <row r="19" spans="1:14" ht="15" hidden="1" thickBot="1" x14ac:dyDescent="0.35">
      <c r="A19" s="89"/>
      <c r="B19" s="73" t="s">
        <v>61</v>
      </c>
      <c r="C19" s="21" t="s">
        <v>27</v>
      </c>
      <c r="D19" s="21" t="str">
        <f>+'[1]Samedi 15h00'!M19</f>
        <v>CIE D'ARC DE MITRY MORY</v>
      </c>
      <c r="E19" s="21" t="str">
        <f>+'[1]Samedi 15h00'!E19</f>
        <v>RENONCOURT</v>
      </c>
      <c r="F19" s="21" t="str">
        <f>+'[1]Samedi 15h00'!H19</f>
        <v>Nelly</v>
      </c>
      <c r="G19" s="20" t="str">
        <f>+'[1]Samedi 15h00'!O19</f>
        <v>D</v>
      </c>
      <c r="H19" s="20">
        <f>+'[1]4-1'!$AE$18</f>
        <v>10</v>
      </c>
      <c r="I19" s="20">
        <f>+'[1]4-1'!$AE$39</f>
        <v>16</v>
      </c>
      <c r="J19" s="20">
        <f t="shared" si="2"/>
        <v>26</v>
      </c>
      <c r="K19" s="20">
        <f>+'[1]Samedi 15h00'!P19</f>
        <v>0</v>
      </c>
      <c r="L19" s="49">
        <f>+'[1]Samedi 15h00'!Q19</f>
        <v>0</v>
      </c>
      <c r="M19" s="103"/>
    </row>
    <row r="20" spans="1:14" ht="15" hidden="1" thickTop="1" x14ac:dyDescent="0.3">
      <c r="A20" s="89"/>
      <c r="B20" s="74" t="s">
        <v>61</v>
      </c>
      <c r="C20" s="75" t="s">
        <v>28</v>
      </c>
      <c r="D20" s="17" t="str">
        <f>+'[1]Samedi 15h00'!M20</f>
        <v>CHELLES ARC CLUB</v>
      </c>
      <c r="E20" s="17" t="str">
        <f>+'[1]Samedi 15h00'!E20</f>
        <v>VERDIN</v>
      </c>
      <c r="F20" s="17" t="str">
        <f>+'[1]Samedi 15h00'!H20</f>
        <v>Gregory</v>
      </c>
      <c r="G20" s="16" t="str">
        <f>+'[1]Samedi 15h00'!O20</f>
        <v>H</v>
      </c>
      <c r="H20" s="16">
        <f>+'[1]5-1'!$G$18</f>
        <v>24</v>
      </c>
      <c r="I20" s="16">
        <f>+'[1]5-1'!$G$39</f>
        <v>35</v>
      </c>
      <c r="J20" s="16">
        <f t="shared" si="2"/>
        <v>59</v>
      </c>
      <c r="K20" s="16">
        <f>+'[1]Samedi 15h00'!P20</f>
        <v>0</v>
      </c>
      <c r="L20" s="47">
        <f>+'[1]Samedi 15h00'!Q20</f>
        <v>0</v>
      </c>
      <c r="M20" s="101"/>
    </row>
    <row r="21" spans="1:14" hidden="1" x14ac:dyDescent="0.3">
      <c r="A21" s="89"/>
      <c r="B21" s="72" t="s">
        <v>61</v>
      </c>
      <c r="C21" s="19" t="s">
        <v>29</v>
      </c>
      <c r="D21" s="19" t="str">
        <f>+'[1]Samedi 15h00'!M21</f>
        <v>CIE D'ARC DE MITRY MORY</v>
      </c>
      <c r="E21" s="19" t="str">
        <f>+'[1]Samedi 15h00'!E21</f>
        <v>BRILLANT</v>
      </c>
      <c r="F21" s="19" t="str">
        <f>+'[1]Samedi 15h00'!H21</f>
        <v>Sylvain</v>
      </c>
      <c r="G21" s="18" t="str">
        <f>+'[1]Samedi 15h00'!O21</f>
        <v>H</v>
      </c>
      <c r="H21" s="18">
        <f>+'[1]5-1'!$O$18</f>
        <v>9</v>
      </c>
      <c r="I21" s="18">
        <f>+'[1]5-1'!$O$39</f>
        <v>7</v>
      </c>
      <c r="J21" s="18">
        <f t="shared" si="2"/>
        <v>16</v>
      </c>
      <c r="K21" s="18">
        <f>+'[1]Samedi 15h00'!P21</f>
        <v>0</v>
      </c>
      <c r="L21" s="48">
        <f>+'[1]Samedi 15h00'!Q21</f>
        <v>0</v>
      </c>
      <c r="M21" s="102"/>
    </row>
    <row r="22" spans="1:14" hidden="1" x14ac:dyDescent="0.3">
      <c r="A22" s="89"/>
      <c r="B22" s="72" t="s">
        <v>61</v>
      </c>
      <c r="C22" s="19" t="s">
        <v>30</v>
      </c>
      <c r="D22" s="19" t="str">
        <f>+'[1]Samedi 15h00'!M22</f>
        <v>CIE D'ARC DE LOUVRES</v>
      </c>
      <c r="E22" s="19" t="str">
        <f>+'[1]Samedi 15h00'!E22</f>
        <v>OUALLE</v>
      </c>
      <c r="F22" s="19" t="str">
        <f>+'[1]Samedi 15h00'!H22</f>
        <v>Ludovic</v>
      </c>
      <c r="G22" s="18" t="str">
        <f>+'[1]Samedi 15h00'!O22</f>
        <v>H</v>
      </c>
      <c r="H22" s="18">
        <f>+'[1]5-1'!$W$18</f>
        <v>7</v>
      </c>
      <c r="I22" s="18">
        <f>+'[1]5-1'!$W$39</f>
        <v>5</v>
      </c>
      <c r="J22" s="18">
        <f t="shared" si="2"/>
        <v>12</v>
      </c>
      <c r="K22" s="18">
        <f>+'[1]Samedi 15h00'!P22</f>
        <v>0</v>
      </c>
      <c r="L22" s="48">
        <f>+'[1]Samedi 15h00'!Q22</f>
        <v>0</v>
      </c>
      <c r="M22" s="102"/>
    </row>
    <row r="23" spans="1:14" ht="15" hidden="1" thickBot="1" x14ac:dyDescent="0.35">
      <c r="A23" s="89"/>
      <c r="B23" s="148" t="s">
        <v>61</v>
      </c>
      <c r="C23" s="149" t="s">
        <v>31</v>
      </c>
      <c r="D23" s="149" t="str">
        <f>+'[1]Samedi 15h00'!M23</f>
        <v>CIE D'ARC DE CONFLANS STE HONORINE</v>
      </c>
      <c r="E23" s="149" t="str">
        <f>+'[1]Samedi 15h00'!E23</f>
        <v>NC GAUTHIER (CHASSE)</v>
      </c>
      <c r="F23" s="149" t="str">
        <f>+'[1]Samedi 15h00'!H23</f>
        <v>Sabine</v>
      </c>
      <c r="G23" s="150" t="str">
        <f>+'[1]Samedi 15h00'!O23</f>
        <v>D</v>
      </c>
      <c r="H23" s="150">
        <f>+'[1]5-1'!$AE$18</f>
        <v>14</v>
      </c>
      <c r="I23" s="150">
        <f>+'[1]5-1'!$AE$39</f>
        <v>22</v>
      </c>
      <c r="J23" s="150">
        <f t="shared" si="2"/>
        <v>36</v>
      </c>
      <c r="K23" s="20">
        <f>+'[1]Samedi 15h00'!P23</f>
        <v>0</v>
      </c>
      <c r="L23" s="49">
        <f>+'[1]Samedi 15h00'!Q23</f>
        <v>0</v>
      </c>
      <c r="M23" s="103"/>
      <c r="N23" s="140" t="s">
        <v>305</v>
      </c>
    </row>
    <row r="24" spans="1:14" ht="15" hidden="1" thickTop="1" x14ac:dyDescent="0.3">
      <c r="A24" s="89"/>
      <c r="B24" s="74" t="s">
        <v>61</v>
      </c>
      <c r="C24" s="75" t="s">
        <v>32</v>
      </c>
      <c r="D24" s="17" t="str">
        <f>+'[1]Samedi 15h00'!M24</f>
        <v>LES CARQUOIS DE CREGY</v>
      </c>
      <c r="E24" s="17" t="str">
        <f>+'[1]Samedi 15h00'!E24</f>
        <v>VAN HOUTTE</v>
      </c>
      <c r="F24" s="17" t="str">
        <f>+'[1]Samedi 15h00'!H24</f>
        <v>Christophe</v>
      </c>
      <c r="G24" s="16" t="str">
        <f>+'[1]Samedi 15h00'!O24</f>
        <v>H</v>
      </c>
      <c r="H24" s="16">
        <f>+'[1]6-1'!$G$18</f>
        <v>13</v>
      </c>
      <c r="I24" s="16">
        <f>+'[1]6-1'!$G$39</f>
        <v>22</v>
      </c>
      <c r="J24" s="16">
        <f t="shared" si="2"/>
        <v>35</v>
      </c>
      <c r="K24" s="16">
        <f>+'[1]Samedi 15h00'!P24</f>
        <v>0</v>
      </c>
      <c r="L24" s="47">
        <f>+'[1]Samedi 15h00'!Q24</f>
        <v>0</v>
      </c>
      <c r="M24" s="101"/>
    </row>
    <row r="25" spans="1:14" hidden="1" x14ac:dyDescent="0.3">
      <c r="A25" s="89"/>
      <c r="B25" s="72" t="s">
        <v>61</v>
      </c>
      <c r="C25" s="19" t="s">
        <v>33</v>
      </c>
      <c r="D25" s="19" t="str">
        <f>+'[1]Samedi 15h00'!M25</f>
        <v>CIE D'ARC DE MITRY MORY</v>
      </c>
      <c r="E25" s="19" t="str">
        <f>+'[1]Samedi 15h00'!E25</f>
        <v>CAVALLAZZI</v>
      </c>
      <c r="F25" s="19" t="str">
        <f>+'[1]Samedi 15h00'!H25</f>
        <v>François</v>
      </c>
      <c r="G25" s="18" t="str">
        <f>+'[1]Samedi 15h00'!O25</f>
        <v>H</v>
      </c>
      <c r="H25" s="18">
        <f>+'[1]6-1'!$O$18</f>
        <v>9</v>
      </c>
      <c r="I25" s="18">
        <f>+'[1]6-1'!$O$39</f>
        <v>9</v>
      </c>
      <c r="J25" s="18">
        <f t="shared" si="2"/>
        <v>18</v>
      </c>
      <c r="K25" s="18">
        <f>+'[1]Samedi 15h00'!P25</f>
        <v>0</v>
      </c>
      <c r="L25" s="48">
        <f>+'[1]Samedi 15h00'!Q25</f>
        <v>0</v>
      </c>
      <c r="M25" s="102"/>
    </row>
    <row r="26" spans="1:14" hidden="1" x14ac:dyDescent="0.3">
      <c r="A26" s="89"/>
      <c r="B26" s="72" t="s">
        <v>61</v>
      </c>
      <c r="C26" s="19" t="s">
        <v>34</v>
      </c>
      <c r="D26" s="19" t="str">
        <f>+'[1]Samedi 15h00'!M26</f>
        <v>CIE D'ARC DE CONFLANS STE HONORINE</v>
      </c>
      <c r="E26" s="19" t="str">
        <f>+'[1]Samedi 15h00'!E26</f>
        <v>LAURENT</v>
      </c>
      <c r="F26" s="19" t="str">
        <f>+'[1]Samedi 15h00'!H26</f>
        <v>Edouard</v>
      </c>
      <c r="G26" s="18" t="str">
        <f>+'[1]Samedi 15h00'!O26</f>
        <v>H</v>
      </c>
      <c r="H26" s="18">
        <f>+'[1]6-1'!$W$18</f>
        <v>13</v>
      </c>
      <c r="I26" s="18">
        <f>+'[1]6-1'!$W$39</f>
        <v>8</v>
      </c>
      <c r="J26" s="18">
        <f t="shared" si="2"/>
        <v>21</v>
      </c>
      <c r="K26" s="18">
        <f>+'[1]Samedi 15h00'!P26</f>
        <v>0</v>
      </c>
      <c r="L26" s="48">
        <f>+'[1]Samedi 15h00'!Q26</f>
        <v>0</v>
      </c>
      <c r="M26" s="102"/>
    </row>
    <row r="27" spans="1:14" ht="15" hidden="1" thickBot="1" x14ac:dyDescent="0.35">
      <c r="A27" s="89"/>
      <c r="B27" s="73" t="s">
        <v>61</v>
      </c>
      <c r="C27" s="21" t="s">
        <v>35</v>
      </c>
      <c r="D27" s="21" t="str">
        <f>+'[1]Samedi 15h00'!M27</f>
        <v>CHELLES ARC CLUB</v>
      </c>
      <c r="E27" s="21" t="str">
        <f>+'[1]Samedi 15h00'!E27</f>
        <v>HOHWEILLER</v>
      </c>
      <c r="F27" s="21" t="str">
        <f>+'[1]Samedi 15h00'!H27</f>
        <v>Joël</v>
      </c>
      <c r="G27" s="20" t="str">
        <f>+'[1]Samedi 15h00'!O27</f>
        <v>H</v>
      </c>
      <c r="H27" s="20">
        <f>+'[1]6-1'!$AE$18</f>
        <v>12</v>
      </c>
      <c r="I27" s="20">
        <f>+'[1]6-1'!$AE$39</f>
        <v>19</v>
      </c>
      <c r="J27" s="20">
        <f t="shared" si="2"/>
        <v>31</v>
      </c>
      <c r="K27" s="20">
        <f>+'[1]Samedi 15h00'!P27</f>
        <v>0</v>
      </c>
      <c r="L27" s="49">
        <f>+'[1]Samedi 15h00'!Q27</f>
        <v>0</v>
      </c>
      <c r="M27" s="103"/>
    </row>
    <row r="28" spans="1:14" ht="15" hidden="1" thickTop="1" x14ac:dyDescent="0.3">
      <c r="A28" s="89"/>
      <c r="B28" s="74" t="s">
        <v>61</v>
      </c>
      <c r="C28" s="75" t="s">
        <v>36</v>
      </c>
      <c r="D28" s="17" t="str">
        <f>+'[1]Samedi 15h00'!M28</f>
        <v>CIE D'ARC ROSNY SOUS BOIS</v>
      </c>
      <c r="E28" s="17" t="str">
        <f>+'[1]Samedi 15h00'!E28</f>
        <v>TURIANI</v>
      </c>
      <c r="F28" s="17" t="str">
        <f>+'[1]Samedi 15h00'!H28</f>
        <v>Lucas</v>
      </c>
      <c r="G28" s="16" t="str">
        <f>+'[1]Samedi 15h00'!O28</f>
        <v>H</v>
      </c>
      <c r="H28" s="16">
        <f>+'[1]7-1'!$G$18</f>
        <v>2</v>
      </c>
      <c r="I28" s="16">
        <f>+'[1]7-1'!$G$39</f>
        <v>7</v>
      </c>
      <c r="J28" s="16">
        <f t="shared" si="2"/>
        <v>9</v>
      </c>
      <c r="K28" s="16">
        <f>+'[1]Samedi 15h00'!P28</f>
        <v>0</v>
      </c>
      <c r="L28" s="47">
        <f>+'[1]Samedi 15h00'!Q28</f>
        <v>0</v>
      </c>
      <c r="M28" s="101"/>
    </row>
    <row r="29" spans="1:14" hidden="1" x14ac:dyDescent="0.3">
      <c r="A29" s="89"/>
      <c r="B29" s="72" t="s">
        <v>61</v>
      </c>
      <c r="C29" s="19" t="s">
        <v>37</v>
      </c>
      <c r="D29" s="19">
        <f>+'[1]Samedi 15h00'!M29</f>
        <v>0</v>
      </c>
      <c r="E29" s="19">
        <f>+'[1]Samedi 15h00'!E29</f>
        <v>0</v>
      </c>
      <c r="F29" s="19">
        <f>+'[1]Samedi 15h00'!H29</f>
        <v>0</v>
      </c>
      <c r="G29" s="18">
        <f>+'[1]Samedi 15h00'!O29</f>
        <v>0</v>
      </c>
      <c r="H29" s="18">
        <f>+'[1]7-1'!$O$18</f>
        <v>0</v>
      </c>
      <c r="I29" s="18">
        <f>+'[1]7-1'!$O$39</f>
        <v>0</v>
      </c>
      <c r="J29" s="18">
        <f t="shared" si="2"/>
        <v>0</v>
      </c>
      <c r="K29" s="18">
        <f>+'[1]Samedi 15h00'!P29</f>
        <v>0</v>
      </c>
      <c r="L29" s="48">
        <f>+'[1]Samedi 15h00'!Q29</f>
        <v>0</v>
      </c>
      <c r="M29" s="102"/>
    </row>
    <row r="30" spans="1:14" hidden="1" x14ac:dyDescent="0.3">
      <c r="A30" s="89"/>
      <c r="B30" s="72" t="s">
        <v>61</v>
      </c>
      <c r="C30" s="19" t="s">
        <v>38</v>
      </c>
      <c r="D30" s="19" t="str">
        <f>+'[1]Samedi 15h00'!M30</f>
        <v>LES CARQUOIS DE CREGY</v>
      </c>
      <c r="E30" s="19" t="str">
        <f>+'[1]Samedi 15h00'!E30</f>
        <v>EVRAERT</v>
      </c>
      <c r="F30" s="19" t="str">
        <f>+'[1]Samedi 15h00'!H30</f>
        <v>Sandrine</v>
      </c>
      <c r="G30" s="18" t="str">
        <f>+'[1]Samedi 15h00'!O30</f>
        <v>D</v>
      </c>
      <c r="H30" s="18">
        <f>+'[1]7-1'!$W$18</f>
        <v>15</v>
      </c>
      <c r="I30" s="18">
        <f>+'[1]7-1'!$W$39</f>
        <v>8</v>
      </c>
      <c r="J30" s="18">
        <f t="shared" si="2"/>
        <v>23</v>
      </c>
      <c r="K30" s="18">
        <f>+'[1]Samedi 15h00'!P30</f>
        <v>0</v>
      </c>
      <c r="L30" s="48">
        <f>+'[1]Samedi 15h00'!Q30</f>
        <v>0</v>
      </c>
      <c r="M30" s="102"/>
    </row>
    <row r="31" spans="1:14" ht="15" hidden="1" thickBot="1" x14ac:dyDescent="0.35">
      <c r="A31" s="89"/>
      <c r="B31" s="73" t="s">
        <v>61</v>
      </c>
      <c r="C31" s="21" t="s">
        <v>39</v>
      </c>
      <c r="D31" s="21" t="str">
        <f>+'[1]Samedi 15h00'!M31</f>
        <v>CIE DE SOUILLY</v>
      </c>
      <c r="E31" s="21" t="str">
        <f>+'[1]Samedi 15h00'!E31</f>
        <v>RIVARD</v>
      </c>
      <c r="F31" s="21" t="str">
        <f>+'[1]Samedi 15h00'!H31</f>
        <v>Daniel</v>
      </c>
      <c r="G31" s="20" t="str">
        <f>+'[1]Samedi 15h00'!O31</f>
        <v>H</v>
      </c>
      <c r="H31" s="20">
        <f>+'[1]7-1'!$AE$18</f>
        <v>20</v>
      </c>
      <c r="I31" s="20">
        <f>+'[1]7-1'!$AE$39</f>
        <v>24</v>
      </c>
      <c r="J31" s="20">
        <f t="shared" si="2"/>
        <v>44</v>
      </c>
      <c r="K31" s="20">
        <f>+'[1]Samedi 15h00'!P31</f>
        <v>0</v>
      </c>
      <c r="L31" s="49">
        <f>+'[1]Samedi 15h00'!Q31</f>
        <v>0</v>
      </c>
      <c r="M31" s="103"/>
    </row>
    <row r="32" spans="1:14" ht="15" hidden="1" thickTop="1" x14ac:dyDescent="0.3">
      <c r="A32" s="89"/>
      <c r="B32" s="74" t="s">
        <v>61</v>
      </c>
      <c r="C32" s="75" t="s">
        <v>40</v>
      </c>
      <c r="D32" s="17" t="str">
        <f>+'[1]Samedi 15h00'!M32</f>
        <v>CIE D'ARC DE CREPY EN VALLOIS</v>
      </c>
      <c r="E32" s="17" t="str">
        <f>+'[1]Samedi 15h00'!E32</f>
        <v>COURTEILLE</v>
      </c>
      <c r="F32" s="17" t="str">
        <f>+'[1]Samedi 15h00'!H32</f>
        <v>Emmanuel</v>
      </c>
      <c r="G32" s="16" t="str">
        <f>+'[1]Samedi 15h00'!O32</f>
        <v>H</v>
      </c>
      <c r="H32" s="16">
        <f>+'[1]8-1'!$G$18</f>
        <v>20</v>
      </c>
      <c r="I32" s="16">
        <f>+'[1]8-1'!$G$39</f>
        <v>17</v>
      </c>
      <c r="J32" s="16">
        <f t="shared" si="2"/>
        <v>37</v>
      </c>
      <c r="K32" s="16">
        <f>+'[1]Samedi 15h00'!P32</f>
        <v>0</v>
      </c>
      <c r="L32" s="47">
        <f>+'[1]Samedi 15h00'!Q32</f>
        <v>0</v>
      </c>
      <c r="M32" s="101"/>
    </row>
    <row r="33" spans="1:14" hidden="1" x14ac:dyDescent="0.3">
      <c r="A33" s="89"/>
      <c r="B33" s="72" t="s">
        <v>61</v>
      </c>
      <c r="C33" s="19" t="s">
        <v>41</v>
      </c>
      <c r="D33" s="19" t="str">
        <f>+'[1]Samedi 15h00'!M33</f>
        <v>CLUB D'ERAGNY</v>
      </c>
      <c r="E33" s="19" t="str">
        <f>+'[1]Samedi 15h00'!E33</f>
        <v>NINIVE</v>
      </c>
      <c r="F33" s="19" t="str">
        <f>+'[1]Samedi 15h00'!H33</f>
        <v>Valentin</v>
      </c>
      <c r="G33" s="18" t="str">
        <f>+'[1]Samedi 15h00'!O33</f>
        <v>H</v>
      </c>
      <c r="H33" s="18">
        <f>+'[1]8-1'!$O$18</f>
        <v>38</v>
      </c>
      <c r="I33" s="18">
        <f>+'[1]8-1'!$O$39</f>
        <v>40</v>
      </c>
      <c r="J33" s="18">
        <f t="shared" si="2"/>
        <v>78</v>
      </c>
      <c r="K33" s="18">
        <f>+'[1]Samedi 15h00'!P33</f>
        <v>0</v>
      </c>
      <c r="L33" s="48">
        <f>+'[1]Samedi 15h00'!Q33</f>
        <v>0</v>
      </c>
      <c r="M33" s="102"/>
    </row>
    <row r="34" spans="1:14" hidden="1" x14ac:dyDescent="0.3">
      <c r="A34" s="89"/>
      <c r="B34" s="72" t="s">
        <v>61</v>
      </c>
      <c r="C34" s="19" t="s">
        <v>42</v>
      </c>
      <c r="D34" s="19" t="str">
        <f>+'[1]Samedi 15h00'!M34</f>
        <v>CHELLES ARC CLUB</v>
      </c>
      <c r="E34" s="19" t="str">
        <f>+'[1]Samedi 15h00'!E34</f>
        <v>LEGER</v>
      </c>
      <c r="F34" s="19" t="str">
        <f>+'[1]Samedi 15h00'!H34</f>
        <v>Sandra</v>
      </c>
      <c r="G34" s="18" t="str">
        <f>+'[1]Samedi 15h00'!O34</f>
        <v>D</v>
      </c>
      <c r="H34" s="18">
        <f>+'[1]8-1'!$W$18</f>
        <v>6</v>
      </c>
      <c r="I34" s="18">
        <f>+'[1]8-1'!$W$39</f>
        <v>12</v>
      </c>
      <c r="J34" s="18">
        <f t="shared" si="2"/>
        <v>18</v>
      </c>
      <c r="K34" s="18">
        <f>+'[1]Samedi 15h00'!P34</f>
        <v>0</v>
      </c>
      <c r="L34" s="48">
        <f>+'[1]Samedi 15h00'!Q34</f>
        <v>0</v>
      </c>
      <c r="M34" s="102"/>
    </row>
    <row r="35" spans="1:14" ht="15" hidden="1" thickBot="1" x14ac:dyDescent="0.35">
      <c r="A35" s="89"/>
      <c r="B35" s="73" t="s">
        <v>61</v>
      </c>
      <c r="C35" s="21" t="s">
        <v>43</v>
      </c>
      <c r="D35" s="21" t="str">
        <f>+'[1]Samedi 15h00'!M35</f>
        <v>CIE D'ARC DE LOUVRES</v>
      </c>
      <c r="E35" s="21" t="str">
        <f>+'[1]Samedi 15h00'!E35</f>
        <v>BLADT</v>
      </c>
      <c r="F35" s="21" t="str">
        <f>+'[1]Samedi 15h00'!H35</f>
        <v>Philippe</v>
      </c>
      <c r="G35" s="20" t="str">
        <f>+'[1]Samedi 15h00'!O35</f>
        <v>H</v>
      </c>
      <c r="H35" s="20">
        <f>+'[1]8-1'!$AE$18</f>
        <v>8</v>
      </c>
      <c r="I35" s="20">
        <f>+'[1]8-1'!$AE$39</f>
        <v>11</v>
      </c>
      <c r="J35" s="20">
        <f t="shared" si="2"/>
        <v>19</v>
      </c>
      <c r="K35" s="20">
        <f>+'[1]Samedi 15h00'!P35</f>
        <v>0</v>
      </c>
      <c r="L35" s="49">
        <f>+'[1]Samedi 15h00'!Q35</f>
        <v>0</v>
      </c>
      <c r="M35" s="103"/>
    </row>
    <row r="36" spans="1:14" ht="15" hidden="1" thickTop="1" x14ac:dyDescent="0.3">
      <c r="A36" s="89"/>
      <c r="B36" s="74" t="s">
        <v>61</v>
      </c>
      <c r="C36" s="75" t="s">
        <v>44</v>
      </c>
      <c r="D36" s="17" t="str">
        <f>+'[1]Samedi 15h00'!M36</f>
        <v>CHELLES ARC CLUB</v>
      </c>
      <c r="E36" s="17" t="str">
        <f>+'[1]Samedi 15h00'!E36</f>
        <v>PELC</v>
      </c>
      <c r="F36" s="17" t="str">
        <f>+'[1]Samedi 15h00'!H36</f>
        <v>Franzy</v>
      </c>
      <c r="G36" s="16" t="str">
        <f>+'[1]Samedi 15h00'!O36</f>
        <v>H</v>
      </c>
      <c r="H36" s="16">
        <f>+'[1]9-1'!$G$18</f>
        <v>9</v>
      </c>
      <c r="I36" s="16">
        <f>+'[1]9-1'!$G$39</f>
        <v>6</v>
      </c>
      <c r="J36" s="16">
        <f t="shared" si="2"/>
        <v>15</v>
      </c>
      <c r="K36" s="16">
        <f>+'[1]Samedi 15h00'!P36</f>
        <v>0</v>
      </c>
      <c r="L36" s="47">
        <f>+'[1]Samedi 15h00'!Q36</f>
        <v>0</v>
      </c>
      <c r="M36" s="101"/>
    </row>
    <row r="37" spans="1:14" ht="15" hidden="1" thickBot="1" x14ac:dyDescent="0.35">
      <c r="A37" s="89"/>
      <c r="B37" s="148" t="s">
        <v>61</v>
      </c>
      <c r="C37" s="149" t="s">
        <v>45</v>
      </c>
      <c r="D37" s="149" t="str">
        <f>+'[1]Samedi 15h00'!M37</f>
        <v>CLUB ECOUEN</v>
      </c>
      <c r="E37" s="149" t="str">
        <f>+'[1]Samedi 15h00'!E37</f>
        <v>NC NOEL (CHASSE)</v>
      </c>
      <c r="F37" s="149" t="str">
        <f>+'[1]Samedi 15h00'!H37</f>
        <v>Olivier</v>
      </c>
      <c r="G37" s="150" t="str">
        <f>+'[1]Samedi 15h00'!O37</f>
        <v>H</v>
      </c>
      <c r="H37" s="150">
        <f>+'[1]9-1'!$O$18</f>
        <v>8</v>
      </c>
      <c r="I37" s="150">
        <f>+'[1]9-1'!$O$39</f>
        <v>11</v>
      </c>
      <c r="J37" s="150">
        <f t="shared" si="2"/>
        <v>19</v>
      </c>
      <c r="K37" s="18">
        <f>+'[1]Samedi 15h00'!P37</f>
        <v>0</v>
      </c>
      <c r="L37" s="48">
        <f>+'[1]Samedi 15h00'!Q37</f>
        <v>0</v>
      </c>
      <c r="M37" s="102"/>
      <c r="N37" s="140" t="s">
        <v>305</v>
      </c>
    </row>
    <row r="38" spans="1:14" hidden="1" x14ac:dyDescent="0.3">
      <c r="A38" s="89"/>
      <c r="B38" s="72" t="s">
        <v>61</v>
      </c>
      <c r="C38" s="19" t="s">
        <v>46</v>
      </c>
      <c r="D38" s="19" t="str">
        <f>+'[1]Samedi 15h00'!M38</f>
        <v>1ère CIE D'ARC GRAND SAINT MARTIN</v>
      </c>
      <c r="E38" s="19" t="str">
        <f>+'[1]Samedi 15h00'!E38</f>
        <v>WEYLAND</v>
      </c>
      <c r="F38" s="19" t="str">
        <f>+'[1]Samedi 15h00'!H38</f>
        <v>Theresa</v>
      </c>
      <c r="G38" s="18" t="str">
        <f>+'[1]Samedi 15h00'!O38</f>
        <v>D</v>
      </c>
      <c r="H38" s="18">
        <f>+'[1]9-1'!$W$18</f>
        <v>5</v>
      </c>
      <c r="I38" s="18">
        <f>+'[1]9-1'!$W$39</f>
        <v>11</v>
      </c>
      <c r="J38" s="18">
        <f t="shared" si="2"/>
        <v>16</v>
      </c>
      <c r="K38" s="18">
        <f>+'[1]Samedi 15h00'!P38</f>
        <v>0</v>
      </c>
      <c r="L38" s="48">
        <f>+'[1]Samedi 15h00'!Q38</f>
        <v>0</v>
      </c>
      <c r="M38" s="102"/>
    </row>
    <row r="39" spans="1:14" ht="15" hidden="1" thickBot="1" x14ac:dyDescent="0.35">
      <c r="A39" s="89"/>
      <c r="B39" s="73" t="s">
        <v>61</v>
      </c>
      <c r="C39" s="21" t="s">
        <v>47</v>
      </c>
      <c r="D39" s="21" t="str">
        <f>+'[1]Samedi 15h00'!M39</f>
        <v>CIE D'ARC D'ERMONT</v>
      </c>
      <c r="E39" s="21" t="str">
        <f>+'[1]Samedi 15h00'!E39</f>
        <v>QUERRY</v>
      </c>
      <c r="F39" s="21" t="str">
        <f>+'[1]Samedi 15h00'!H39</f>
        <v>Daniel</v>
      </c>
      <c r="G39" s="20" t="str">
        <f>+'[1]Samedi 15h00'!O39</f>
        <v>H</v>
      </c>
      <c r="H39" s="20">
        <f>+'[1]9-1'!$AE$18</f>
        <v>30</v>
      </c>
      <c r="I39" s="20">
        <f>+'[1]9-1'!$AE$39</f>
        <v>30</v>
      </c>
      <c r="J39" s="20">
        <f t="shared" si="2"/>
        <v>60</v>
      </c>
      <c r="K39" s="20">
        <f>+'[1]Samedi 15h00'!P39</f>
        <v>0</v>
      </c>
      <c r="L39" s="49">
        <f>+'[1]Samedi 15h00'!Q39</f>
        <v>0</v>
      </c>
      <c r="M39" s="103"/>
    </row>
    <row r="40" spans="1:14" ht="15" hidden="1" thickTop="1" x14ac:dyDescent="0.3">
      <c r="A40" s="89"/>
      <c r="B40" s="74" t="s">
        <v>61</v>
      </c>
      <c r="C40" s="75" t="s">
        <v>48</v>
      </c>
      <c r="D40" s="17" t="str">
        <f>+'[1]Samedi 15h00'!M40</f>
        <v>CIE D'ARC DE PLAILLY</v>
      </c>
      <c r="E40" s="17" t="str">
        <f>+'[1]Samedi 15h00'!E40</f>
        <v>GUIOUBLY</v>
      </c>
      <c r="F40" s="17" t="str">
        <f>+'[1]Samedi 15h00'!H40</f>
        <v>Gilbert</v>
      </c>
      <c r="G40" s="16" t="str">
        <f>+'[1]Samedi 15h00'!O40</f>
        <v>H</v>
      </c>
      <c r="H40" s="16">
        <f>+'[1]10-1'!$G$18</f>
        <v>7</v>
      </c>
      <c r="I40" s="16">
        <f>+'[1]10-1'!$G$39</f>
        <v>13</v>
      </c>
      <c r="J40" s="16">
        <f t="shared" si="2"/>
        <v>20</v>
      </c>
      <c r="K40" s="16">
        <f>+'[1]Samedi 15h00'!P40</f>
        <v>0</v>
      </c>
      <c r="L40" s="47">
        <f>+'[1]Samedi 15h00'!Q40</f>
        <v>0</v>
      </c>
      <c r="M40" s="101"/>
    </row>
    <row r="41" spans="1:14" hidden="1" x14ac:dyDescent="0.3">
      <c r="A41" s="89"/>
      <c r="B41" s="72" t="s">
        <v>61</v>
      </c>
      <c r="C41" s="19" t="s">
        <v>49</v>
      </c>
      <c r="D41" s="19" t="str">
        <f>+'[1]Samedi 15h00'!M41</f>
        <v>LES ARCHERS DU PHENIX</v>
      </c>
      <c r="E41" s="19" t="str">
        <f>+'[1]Samedi 15h00'!E41</f>
        <v>MERVEILLE</v>
      </c>
      <c r="F41" s="19" t="str">
        <f>+'[1]Samedi 15h00'!H41</f>
        <v>Alain</v>
      </c>
      <c r="G41" s="18" t="str">
        <f>+'[1]Samedi 15h00'!O41</f>
        <v>H</v>
      </c>
      <c r="H41" s="18">
        <f>+'[1]10-1'!$O$18</f>
        <v>30</v>
      </c>
      <c r="I41" s="18">
        <f>+'[1]10-1'!$O$39</f>
        <v>34</v>
      </c>
      <c r="J41" s="18">
        <f t="shared" si="2"/>
        <v>64</v>
      </c>
      <c r="K41" s="18">
        <f>+'[1]Samedi 15h00'!P41</f>
        <v>0</v>
      </c>
      <c r="L41" s="48">
        <f>+'[1]Samedi 15h00'!Q41</f>
        <v>0</v>
      </c>
      <c r="M41" s="102" t="s">
        <v>284</v>
      </c>
    </row>
    <row r="42" spans="1:14" hidden="1" x14ac:dyDescent="0.3">
      <c r="A42" s="89"/>
      <c r="B42" s="72" t="s">
        <v>61</v>
      </c>
      <c r="C42" s="19" t="s">
        <v>50</v>
      </c>
      <c r="D42" s="19" t="str">
        <f>+'[1]Samedi 15h00'!M42</f>
        <v>CIE D'ARC DU PAYS HOUDANAIS</v>
      </c>
      <c r="E42" s="19" t="str">
        <f>+'[1]Samedi 15h00'!E42</f>
        <v>SIROIT</v>
      </c>
      <c r="F42" s="19" t="str">
        <f>+'[1]Samedi 15h00'!H42</f>
        <v>Hervé</v>
      </c>
      <c r="G42" s="18" t="str">
        <f>+'[1]Samedi 15h00'!O42</f>
        <v>H</v>
      </c>
      <c r="H42" s="18">
        <f>+'[1]10-1'!$W$18</f>
        <v>20</v>
      </c>
      <c r="I42" s="18">
        <f>+'[1]10-1'!$W$39</f>
        <v>21</v>
      </c>
      <c r="J42" s="18">
        <f t="shared" si="2"/>
        <v>41</v>
      </c>
      <c r="K42" s="18">
        <f>+'[1]Samedi 15h00'!P42</f>
        <v>0</v>
      </c>
      <c r="L42" s="48">
        <f>+'[1]Samedi 15h00'!Q42</f>
        <v>0</v>
      </c>
      <c r="M42" s="102"/>
    </row>
    <row r="43" spans="1:14" ht="15" hidden="1" thickBot="1" x14ac:dyDescent="0.35">
      <c r="A43" s="89"/>
      <c r="B43" s="73" t="s">
        <v>61</v>
      </c>
      <c r="C43" s="21" t="s">
        <v>51</v>
      </c>
      <c r="D43" s="21">
        <f>+'[1]Samedi 15h00'!M43</f>
        <v>0</v>
      </c>
      <c r="E43" s="21">
        <f>+'[1]Samedi 15h00'!E43</f>
        <v>0</v>
      </c>
      <c r="F43" s="21">
        <f>+'[1]Samedi 15h00'!H43</f>
        <v>0</v>
      </c>
      <c r="G43" s="20">
        <f>+'[1]Samedi 15h00'!O43</f>
        <v>0</v>
      </c>
      <c r="H43" s="20">
        <f>+'[1]10-1'!$AE$18</f>
        <v>0</v>
      </c>
      <c r="I43" s="20">
        <f>+'[1]10-1'!$AE$39</f>
        <v>0</v>
      </c>
      <c r="J43" s="20">
        <f t="shared" si="2"/>
        <v>0</v>
      </c>
      <c r="K43" s="20">
        <f>+'[1]Samedi 15h00'!P43</f>
        <v>0</v>
      </c>
      <c r="L43" s="49">
        <f>+'[1]Samedi 15h00'!Q43</f>
        <v>0</v>
      </c>
      <c r="M43" s="103"/>
    </row>
    <row r="44" spans="1:14" ht="15" hidden="1" thickTop="1" x14ac:dyDescent="0.3">
      <c r="A44" s="89"/>
      <c r="B44" s="74" t="s">
        <v>61</v>
      </c>
      <c r="C44" s="75" t="s">
        <v>52</v>
      </c>
      <c r="D44" s="17" t="str">
        <f>+'[1]Samedi 15h00'!M44</f>
        <v>CIE D'ARC DE VILLEMOMBLE</v>
      </c>
      <c r="E44" s="17" t="str">
        <f>+'[1]Samedi 15h00'!E44</f>
        <v>EPIVENT</v>
      </c>
      <c r="F44" s="17" t="str">
        <f>+'[1]Samedi 15h00'!H44</f>
        <v>Yves</v>
      </c>
      <c r="G44" s="16" t="str">
        <f>+'[1]Samedi 15h00'!O44</f>
        <v>H</v>
      </c>
      <c r="H44" s="16">
        <f>+'[1]11-1'!$G$18</f>
        <v>11</v>
      </c>
      <c r="I44" s="16">
        <f>+'[1]11-1'!$G$39</f>
        <v>13</v>
      </c>
      <c r="J44" s="16">
        <f t="shared" si="2"/>
        <v>24</v>
      </c>
      <c r="K44" s="16">
        <f>+'[1]Samedi 15h00'!P44</f>
        <v>0</v>
      </c>
      <c r="L44" s="47">
        <f>+'[1]Samedi 15h00'!Q44</f>
        <v>0</v>
      </c>
      <c r="M44" s="101"/>
    </row>
    <row r="45" spans="1:14" hidden="1" x14ac:dyDescent="0.3">
      <c r="A45" s="89"/>
      <c r="B45" s="72" t="s">
        <v>61</v>
      </c>
      <c r="C45" s="19" t="s">
        <v>53</v>
      </c>
      <c r="D45" s="19" t="str">
        <f>+'[1]Samedi 15h00'!M45</f>
        <v>CIE D'ARC DE PLAILLY</v>
      </c>
      <c r="E45" s="19" t="str">
        <f>+'[1]Samedi 15h00'!E45</f>
        <v>CALBRY</v>
      </c>
      <c r="F45" s="19" t="str">
        <f>+'[1]Samedi 15h00'!H45</f>
        <v>Stéphane</v>
      </c>
      <c r="G45" s="18" t="str">
        <f>+'[1]Samedi 15h00'!O45</f>
        <v>H</v>
      </c>
      <c r="H45" s="18">
        <f>+'[1]11-1'!$O$18</f>
        <v>19</v>
      </c>
      <c r="I45" s="18">
        <f>+'[1]11-1'!$O$39</f>
        <v>13</v>
      </c>
      <c r="J45" s="18">
        <f t="shared" si="2"/>
        <v>32</v>
      </c>
      <c r="K45" s="18">
        <f>+'[1]Samedi 15h00'!P45</f>
        <v>0</v>
      </c>
      <c r="L45" s="48">
        <f>+'[1]Samedi 15h00'!Q45</f>
        <v>0</v>
      </c>
      <c r="M45" s="102"/>
    </row>
    <row r="46" spans="1:14" hidden="1" x14ac:dyDescent="0.3">
      <c r="A46" s="89"/>
      <c r="B46" s="72" t="s">
        <v>61</v>
      </c>
      <c r="C46" s="19" t="s">
        <v>54</v>
      </c>
      <c r="D46" s="19" t="str">
        <f>+'[1]Samedi 15h00'!M46</f>
        <v>CIE D'ARC D'ANNET SUR MARNE</v>
      </c>
      <c r="E46" s="19" t="str">
        <f>+'[1]Samedi 15h00'!E46</f>
        <v>PARMENTIER</v>
      </c>
      <c r="F46" s="19" t="str">
        <f>+'[1]Samedi 15h00'!H46</f>
        <v>Frédérique</v>
      </c>
      <c r="G46" s="18" t="str">
        <f>+'[1]Samedi 15h00'!O46</f>
        <v>D</v>
      </c>
      <c r="H46" s="18">
        <f>+'[1]11-1'!$W$18</f>
        <v>26</v>
      </c>
      <c r="I46" s="18">
        <f>+'[1]11-1'!$W$39</f>
        <v>23</v>
      </c>
      <c r="J46" s="18">
        <f t="shared" si="2"/>
        <v>49</v>
      </c>
      <c r="K46" s="18">
        <f>+'[1]Samedi 15h00'!P46</f>
        <v>0</v>
      </c>
      <c r="L46" s="48">
        <f>+'[1]Samedi 15h00'!Q46</f>
        <v>0</v>
      </c>
      <c r="M46" s="102"/>
    </row>
    <row r="47" spans="1:14" ht="15" hidden="1" thickBot="1" x14ac:dyDescent="0.35">
      <c r="A47" s="89"/>
      <c r="B47" s="73" t="s">
        <v>61</v>
      </c>
      <c r="C47" s="21" t="s">
        <v>55</v>
      </c>
      <c r="D47" s="21">
        <f>+'[1]Samedi 15h00'!M47</f>
        <v>0</v>
      </c>
      <c r="E47" s="21">
        <f>+'[1]Samedi 15h00'!E47</f>
        <v>0</v>
      </c>
      <c r="F47" s="21">
        <f>+'[1]Samedi 15h00'!H47</f>
        <v>0</v>
      </c>
      <c r="G47" s="20">
        <f>+'[1]Samedi 15h00'!O47</f>
        <v>0</v>
      </c>
      <c r="H47" s="20">
        <f>+'[1]11-1'!$AE$18</f>
        <v>0</v>
      </c>
      <c r="I47" s="20">
        <f>+'[1]11-1'!$AE$39</f>
        <v>0</v>
      </c>
      <c r="J47" s="20">
        <f t="shared" si="2"/>
        <v>0</v>
      </c>
      <c r="K47" s="20">
        <f>+'[1]Samedi 15h00'!P47</f>
        <v>0</v>
      </c>
      <c r="L47" s="49">
        <f>+'[1]Samedi 15h00'!Q47</f>
        <v>0</v>
      </c>
      <c r="M47" s="103"/>
    </row>
    <row r="48" spans="1:14" ht="15" hidden="1" thickTop="1" x14ac:dyDescent="0.3">
      <c r="A48" s="89"/>
      <c r="B48" s="74" t="s">
        <v>61</v>
      </c>
      <c r="C48" s="75" t="s">
        <v>56</v>
      </c>
      <c r="D48" s="17">
        <f>+'[1]Samedi 15h00'!M48</f>
        <v>0</v>
      </c>
      <c r="E48" s="17">
        <f>+'[1]Samedi 15h00'!E48</f>
        <v>0</v>
      </c>
      <c r="F48" s="17">
        <f>+'[1]Samedi 15h00'!H48</f>
        <v>0</v>
      </c>
      <c r="G48" s="16">
        <f>+'[1]Samedi 15h00'!O48</f>
        <v>0</v>
      </c>
      <c r="H48" s="16">
        <f>+'[1]12-1'!$G$18</f>
        <v>0</v>
      </c>
      <c r="I48" s="16">
        <f>+'[1]12-1'!$G$39</f>
        <v>0</v>
      </c>
      <c r="J48" s="16">
        <f t="shared" si="2"/>
        <v>0</v>
      </c>
      <c r="K48" s="16">
        <f>+'[1]Samedi 15h00'!P48</f>
        <v>0</v>
      </c>
      <c r="L48" s="47">
        <f>+'[1]Samedi 15h00'!Q48</f>
        <v>0</v>
      </c>
      <c r="M48" s="101"/>
    </row>
    <row r="49" spans="1:13" hidden="1" x14ac:dyDescent="0.3">
      <c r="A49" s="89"/>
      <c r="B49" s="72" t="s">
        <v>61</v>
      </c>
      <c r="C49" s="19" t="s">
        <v>57</v>
      </c>
      <c r="D49" s="19">
        <f>+'[1]Samedi 15h00'!M49</f>
        <v>0</v>
      </c>
      <c r="E49" s="19">
        <f>+'[1]Samedi 15h00'!E49</f>
        <v>0</v>
      </c>
      <c r="F49" s="19">
        <f>+'[1]Samedi 15h00'!H49</f>
        <v>0</v>
      </c>
      <c r="G49" s="18">
        <f>+'[1]Samedi 15h00'!O49</f>
        <v>0</v>
      </c>
      <c r="H49" s="18">
        <f>+'[1]12-1'!$O$18</f>
        <v>0</v>
      </c>
      <c r="I49" s="18">
        <f>+'[1]12-1'!$O$39</f>
        <v>0</v>
      </c>
      <c r="J49" s="18">
        <f t="shared" si="2"/>
        <v>0</v>
      </c>
      <c r="K49" s="18">
        <f>+'[1]Samedi 15h00'!P49</f>
        <v>0</v>
      </c>
      <c r="L49" s="48">
        <f>+'[1]Samedi 15h00'!Q49</f>
        <v>0</v>
      </c>
      <c r="M49" s="102"/>
    </row>
    <row r="50" spans="1:13" hidden="1" x14ac:dyDescent="0.3">
      <c r="A50" s="89"/>
      <c r="B50" s="72" t="s">
        <v>61</v>
      </c>
      <c r="C50" s="19" t="s">
        <v>58</v>
      </c>
      <c r="D50" s="19">
        <f>+'[1]Samedi 15h00'!M50</f>
        <v>0</v>
      </c>
      <c r="E50" s="19">
        <f>+'[1]Samedi 15h00'!E50</f>
        <v>0</v>
      </c>
      <c r="F50" s="19">
        <f>+'[1]Samedi 15h00'!H50</f>
        <v>0</v>
      </c>
      <c r="G50" s="18">
        <f>+'[1]Samedi 15h00'!O50</f>
        <v>0</v>
      </c>
      <c r="H50" s="18">
        <f>+'[1]12-1'!$W$18</f>
        <v>0</v>
      </c>
      <c r="I50" s="18">
        <f>+'[1]12-1'!$W$39</f>
        <v>0</v>
      </c>
      <c r="J50" s="18">
        <f t="shared" si="2"/>
        <v>0</v>
      </c>
      <c r="K50" s="18">
        <f>+'[1]Samedi 15h00'!P50</f>
        <v>0</v>
      </c>
      <c r="L50" s="48">
        <f>+'[1]Samedi 15h00'!Q50</f>
        <v>0</v>
      </c>
      <c r="M50" s="102"/>
    </row>
    <row r="51" spans="1:13" ht="15" hidden="1" thickBot="1" x14ac:dyDescent="0.35">
      <c r="A51" s="90"/>
      <c r="B51" s="76" t="s">
        <v>61</v>
      </c>
      <c r="C51" s="77" t="s">
        <v>59</v>
      </c>
      <c r="D51" s="21">
        <f>+'[1]Samedi 15h00'!M51</f>
        <v>0</v>
      </c>
      <c r="E51" s="21">
        <f>+'[1]Samedi 15h00'!E51</f>
        <v>0</v>
      </c>
      <c r="F51" s="21">
        <f>+'[1]Samedi 15h00'!H51</f>
        <v>0</v>
      </c>
      <c r="G51" s="20">
        <f>+'[1]Samedi 15h00'!O51</f>
        <v>0</v>
      </c>
      <c r="H51" s="20">
        <f>+'[1]12-1'!$AE$18</f>
        <v>0</v>
      </c>
      <c r="I51" s="20">
        <f>+'[1]12-1'!$AE$39</f>
        <v>0</v>
      </c>
      <c r="J51" s="20">
        <f t="shared" si="2"/>
        <v>0</v>
      </c>
      <c r="K51" s="20">
        <f>+'[1]Samedi 15h00'!P51</f>
        <v>0</v>
      </c>
      <c r="L51" s="49">
        <f>+'[1]Samedi 15h00'!Q51</f>
        <v>0</v>
      </c>
      <c r="M51" s="103"/>
    </row>
    <row r="52" spans="1:13" ht="15" hidden="1" thickTop="1" x14ac:dyDescent="0.3">
      <c r="A52" s="91" t="s">
        <v>64</v>
      </c>
      <c r="B52" s="78" t="s">
        <v>67</v>
      </c>
      <c r="C52" s="7" t="s">
        <v>12</v>
      </c>
      <c r="D52" s="7">
        <f>+'[2]Dimanche 9H30'!M4</f>
        <v>0</v>
      </c>
      <c r="E52" s="7">
        <f>+'[2]Dimanche 9H30'!E4</f>
        <v>0</v>
      </c>
      <c r="F52" s="7">
        <f>+'[2]Dimanche 9H30'!H4</f>
        <v>0</v>
      </c>
      <c r="G52" s="6">
        <f>+'[2]Dimanche 9H30'!O4</f>
        <v>0</v>
      </c>
      <c r="H52" s="6">
        <f>+'[2]1-1'!$G$18</f>
        <v>0</v>
      </c>
      <c r="I52" s="6">
        <f>+'[2]1-1'!$G$39</f>
        <v>0</v>
      </c>
      <c r="J52" s="6">
        <f>+I52+H52</f>
        <v>0</v>
      </c>
      <c r="K52" s="6">
        <f>+'[2]Dimanche 9H30'!P4</f>
        <v>0</v>
      </c>
      <c r="L52" s="50">
        <f>+'[2]Dimanche 9H30'!Q4</f>
        <v>0</v>
      </c>
      <c r="M52" s="104"/>
    </row>
    <row r="53" spans="1:13" hidden="1" x14ac:dyDescent="0.3">
      <c r="A53" s="92"/>
      <c r="B53" s="79" t="s">
        <v>67</v>
      </c>
      <c r="C53" s="9" t="s">
        <v>13</v>
      </c>
      <c r="D53" s="9">
        <f>+'[2]Dimanche 9H30'!M5</f>
        <v>0</v>
      </c>
      <c r="E53" s="9">
        <f>+'[2]Dimanche 9H30'!E5</f>
        <v>0</v>
      </c>
      <c r="F53" s="9">
        <f>+'[2]Dimanche 9H30'!H5</f>
        <v>0</v>
      </c>
      <c r="G53" s="8">
        <f>+'[2]Dimanche 9H30'!O5</f>
        <v>0</v>
      </c>
      <c r="H53" s="8">
        <f>+'[2]1-1'!$O$18</f>
        <v>0</v>
      </c>
      <c r="I53" s="8">
        <f>+'[2]1-1'!$O$39</f>
        <v>0</v>
      </c>
      <c r="J53" s="8">
        <f t="shared" ref="J53:J99" si="3">+I53+H53</f>
        <v>0</v>
      </c>
      <c r="K53" s="8">
        <f>+'[2]Dimanche 9H30'!P5</f>
        <v>0</v>
      </c>
      <c r="L53" s="51">
        <f>+'[2]Dimanche 9H30'!Q5</f>
        <v>0</v>
      </c>
      <c r="M53" s="69"/>
    </row>
    <row r="54" spans="1:13" hidden="1" x14ac:dyDescent="0.3">
      <c r="A54" s="92"/>
      <c r="B54" s="79" t="s">
        <v>67</v>
      </c>
      <c r="C54" s="9" t="s">
        <v>14</v>
      </c>
      <c r="D54" s="9">
        <f>+'[2]Dimanche 9H30'!M6</f>
        <v>0</v>
      </c>
      <c r="E54" s="9">
        <f>+'[2]Dimanche 9H30'!E6</f>
        <v>0</v>
      </c>
      <c r="F54" s="9">
        <f>+'[2]Dimanche 9H30'!H6</f>
        <v>0</v>
      </c>
      <c r="G54" s="8">
        <f>+'[2]Dimanche 9H30'!O6</f>
        <v>0</v>
      </c>
      <c r="H54" s="8">
        <f>+'[2]1-1'!$W$18</f>
        <v>0</v>
      </c>
      <c r="I54" s="8">
        <f>+'[2]1-1'!$W$39</f>
        <v>0</v>
      </c>
      <c r="J54" s="8">
        <f t="shared" si="3"/>
        <v>0</v>
      </c>
      <c r="K54" s="8">
        <f>+'[2]Dimanche 9H30'!P6</f>
        <v>0</v>
      </c>
      <c r="L54" s="51">
        <f>+'[2]Dimanche 9H30'!Q6</f>
        <v>0</v>
      </c>
      <c r="M54" s="69"/>
    </row>
    <row r="55" spans="1:13" ht="15" hidden="1" thickBot="1" x14ac:dyDescent="0.35">
      <c r="A55" s="92"/>
      <c r="B55" s="80" t="s">
        <v>67</v>
      </c>
      <c r="C55" s="11" t="s">
        <v>15</v>
      </c>
      <c r="D55" s="11">
        <f>+'[2]Dimanche 9H30'!M7</f>
        <v>0</v>
      </c>
      <c r="E55" s="11">
        <f>+'[2]Dimanche 9H30'!E7</f>
        <v>0</v>
      </c>
      <c r="F55" s="11">
        <f>+'[2]Dimanche 9H30'!H7</f>
        <v>0</v>
      </c>
      <c r="G55" s="10">
        <f>+'[2]Dimanche 9H30'!O7</f>
        <v>0</v>
      </c>
      <c r="H55" s="10">
        <f>+'[2]1-1'!$AE$18</f>
        <v>0</v>
      </c>
      <c r="I55" s="10">
        <f>+'[2]1-1'!$AE$39</f>
        <v>0</v>
      </c>
      <c r="J55" s="10">
        <f t="shared" si="3"/>
        <v>0</v>
      </c>
      <c r="K55" s="10">
        <f>+'[2]Dimanche 9H30'!P7</f>
        <v>0</v>
      </c>
      <c r="L55" s="52">
        <f>+'[2]Dimanche 9H30'!Q7</f>
        <v>0</v>
      </c>
      <c r="M55" s="67"/>
    </row>
    <row r="56" spans="1:13" hidden="1" x14ac:dyDescent="0.3">
      <c r="A56" s="92"/>
      <c r="B56" s="81" t="s">
        <v>67</v>
      </c>
      <c r="C56" s="13" t="s">
        <v>16</v>
      </c>
      <c r="D56" s="13" t="str">
        <f>+'[2]Dimanche 9H30'!M8</f>
        <v>CIE D'ARC CHAMPS SUR MARNE</v>
      </c>
      <c r="E56" s="13" t="str">
        <f>+'[2]Dimanche 9H30'!E8</f>
        <v>HOTTEKIET</v>
      </c>
      <c r="F56" s="13" t="str">
        <f>+'[2]Dimanche 9H30'!H8</f>
        <v>Laurent</v>
      </c>
      <c r="G56" s="12" t="str">
        <f>+'[2]Dimanche 9H30'!O8</f>
        <v>H</v>
      </c>
      <c r="H56" s="12">
        <f>+'[2]2-1'!$G$18</f>
        <v>37</v>
      </c>
      <c r="I56" s="12">
        <f>+'[2]2-1'!$G$39</f>
        <v>28</v>
      </c>
      <c r="J56" s="12">
        <f t="shared" si="3"/>
        <v>65</v>
      </c>
      <c r="K56" s="12">
        <f>+'[2]Dimanche 9H30'!P8</f>
        <v>1</v>
      </c>
      <c r="L56" s="53">
        <f>+'[2]Dimanche 9H30'!Q8</f>
        <v>13</v>
      </c>
      <c r="M56" s="68"/>
    </row>
    <row r="57" spans="1:13" hidden="1" x14ac:dyDescent="0.3">
      <c r="A57" s="92"/>
      <c r="B57" s="79" t="s">
        <v>67</v>
      </c>
      <c r="C57" s="9" t="s">
        <v>17</v>
      </c>
      <c r="D57" s="9" t="str">
        <f>+'[2]Dimanche 9H30'!M9</f>
        <v>TIR A L'ARC NANGISSIEN</v>
      </c>
      <c r="E57" s="9" t="str">
        <f>+'[2]Dimanche 9H30'!E9</f>
        <v>COUPE</v>
      </c>
      <c r="F57" s="9" t="str">
        <f>+'[2]Dimanche 9H30'!H9</f>
        <v>Quentin</v>
      </c>
      <c r="G57" s="8" t="str">
        <f>+'[2]Dimanche 9H30'!O9</f>
        <v>H</v>
      </c>
      <c r="H57" s="8">
        <f>+'[2]2-1'!$O$18</f>
        <v>9</v>
      </c>
      <c r="I57" s="8">
        <f>+'[2]2-1'!$O$39</f>
        <v>18</v>
      </c>
      <c r="J57" s="8">
        <f t="shared" si="3"/>
        <v>27</v>
      </c>
      <c r="K57" s="8">
        <f>+'[2]Dimanche 9H30'!P9</f>
        <v>0</v>
      </c>
      <c r="L57" s="51">
        <f>+'[2]Dimanche 9H30'!Q9</f>
        <v>0</v>
      </c>
      <c r="M57" s="69" t="s">
        <v>284</v>
      </c>
    </row>
    <row r="58" spans="1:13" hidden="1" x14ac:dyDescent="0.3">
      <c r="A58" s="92"/>
      <c r="B58" s="79" t="s">
        <v>67</v>
      </c>
      <c r="C58" s="9" t="s">
        <v>18</v>
      </c>
      <c r="D58" s="9">
        <f>+'[2]Dimanche 9H30'!M10</f>
        <v>0</v>
      </c>
      <c r="E58" s="9">
        <f>+'[2]Dimanche 9H30'!E10</f>
        <v>0</v>
      </c>
      <c r="F58" s="9">
        <f>+'[2]Dimanche 9H30'!H10</f>
        <v>0</v>
      </c>
      <c r="G58" s="8">
        <f>+'[2]Dimanche 9H30'!O10</f>
        <v>0</v>
      </c>
      <c r="H58" s="8">
        <f>+'[2]2-1'!$W$18</f>
        <v>0</v>
      </c>
      <c r="I58" s="8">
        <f>+'[2]2-1'!$W$39</f>
        <v>0</v>
      </c>
      <c r="J58" s="8">
        <f t="shared" si="3"/>
        <v>0</v>
      </c>
      <c r="K58" s="8">
        <f>+'[2]Dimanche 9H30'!P10</f>
        <v>0</v>
      </c>
      <c r="L58" s="51">
        <f>+'[2]Dimanche 9H30'!Q10</f>
        <v>0</v>
      </c>
      <c r="M58" s="69"/>
    </row>
    <row r="59" spans="1:13" ht="15" hidden="1" thickBot="1" x14ac:dyDescent="0.35">
      <c r="A59" s="92"/>
      <c r="B59" s="80" t="s">
        <v>67</v>
      </c>
      <c r="C59" s="11" t="s">
        <v>19</v>
      </c>
      <c r="D59" s="11" t="str">
        <f>+'[2]Dimanche 9H30'!M11</f>
        <v>LES RENARDS DE BORNEL</v>
      </c>
      <c r="E59" s="11" t="str">
        <f>+'[2]Dimanche 9H30'!E11</f>
        <v>DUGARDIN</v>
      </c>
      <c r="F59" s="11" t="str">
        <f>+'[2]Dimanche 9H30'!H11</f>
        <v>Eric</v>
      </c>
      <c r="G59" s="10" t="str">
        <f>+'[2]Dimanche 9H30'!O11</f>
        <v>H</v>
      </c>
      <c r="H59" s="10">
        <f>+'[2]2-1'!$AE$18</f>
        <v>35</v>
      </c>
      <c r="I59" s="10">
        <f>+'[2]2-1'!$AE$39</f>
        <v>32</v>
      </c>
      <c r="J59" s="10">
        <f t="shared" si="3"/>
        <v>67</v>
      </c>
      <c r="K59" s="10">
        <f>+'[2]Dimanche 9H30'!P11</f>
        <v>0</v>
      </c>
      <c r="L59" s="52">
        <f>+'[2]Dimanche 9H30'!Q11</f>
        <v>0</v>
      </c>
      <c r="M59" s="67"/>
    </row>
    <row r="60" spans="1:13" hidden="1" x14ac:dyDescent="0.3">
      <c r="A60" s="92"/>
      <c r="B60" s="81" t="s">
        <v>67</v>
      </c>
      <c r="C60" s="13" t="s">
        <v>20</v>
      </c>
      <c r="D60" s="13" t="str">
        <f>+'[2]Dimanche 9H30'!M12</f>
        <v>CIE D'ARC DE MONTMAGNY</v>
      </c>
      <c r="E60" s="13" t="str">
        <f>+'[2]Dimanche 9H30'!E12</f>
        <v>RAMSEY</v>
      </c>
      <c r="F60" s="13" t="str">
        <f>+'[2]Dimanche 9H30'!H12</f>
        <v>Patrick</v>
      </c>
      <c r="G60" s="12" t="str">
        <f>+'[2]Dimanche 9H30'!O12</f>
        <v>H</v>
      </c>
      <c r="H60" s="12">
        <f>+'[2]3-1'!$G$18</f>
        <v>10</v>
      </c>
      <c r="I60" s="12">
        <f>+'[2]3-1'!$G$39</f>
        <v>13</v>
      </c>
      <c r="J60" s="12">
        <f t="shared" si="3"/>
        <v>23</v>
      </c>
      <c r="K60" s="12">
        <f>+'[2]Dimanche 9H30'!P12</f>
        <v>1</v>
      </c>
      <c r="L60" s="53">
        <f>+'[2]Dimanche 9H30'!Q12</f>
        <v>13</v>
      </c>
      <c r="M60" s="68"/>
    </row>
    <row r="61" spans="1:13" hidden="1" x14ac:dyDescent="0.3">
      <c r="A61" s="92"/>
      <c r="B61" s="79" t="s">
        <v>67</v>
      </c>
      <c r="C61" s="9" t="s">
        <v>21</v>
      </c>
      <c r="D61" s="9" t="str">
        <f>+'[2]Dimanche 9H30'!M13</f>
        <v>CSL ROSNY SOUS BOIS</v>
      </c>
      <c r="E61" s="9" t="str">
        <f>+'[2]Dimanche 9H30'!E13</f>
        <v>ROBERT</v>
      </c>
      <c r="F61" s="9" t="str">
        <f>+'[2]Dimanche 9H30'!H13</f>
        <v>Olivier</v>
      </c>
      <c r="G61" s="8" t="str">
        <f>+'[2]Dimanche 9H30'!O13</f>
        <v>H</v>
      </c>
      <c r="H61" s="8">
        <f>+'[2]3-1'!$O$18</f>
        <v>37</v>
      </c>
      <c r="I61" s="8">
        <f>+'[2]3-1'!$O$39</f>
        <v>28</v>
      </c>
      <c r="J61" s="8">
        <f t="shared" si="3"/>
        <v>65</v>
      </c>
      <c r="K61" s="8">
        <f>+'[2]Dimanche 9H30'!P13</f>
        <v>0</v>
      </c>
      <c r="L61" s="51">
        <f>+'[2]Dimanche 9H30'!Q13</f>
        <v>0</v>
      </c>
      <c r="M61" s="69"/>
    </row>
    <row r="62" spans="1:13" hidden="1" x14ac:dyDescent="0.3">
      <c r="A62" s="92"/>
      <c r="B62" s="79" t="s">
        <v>67</v>
      </c>
      <c r="C62" s="9" t="s">
        <v>22</v>
      </c>
      <c r="D62" s="9" t="str">
        <f>+'[2]Dimanche 9H30'!M14</f>
        <v>CIE D'ARC CHAMPS SUR MARNE</v>
      </c>
      <c r="E62" s="9" t="str">
        <f>+'[2]Dimanche 9H30'!E14</f>
        <v>BARTH</v>
      </c>
      <c r="F62" s="9" t="str">
        <f>+'[2]Dimanche 9H30'!H14</f>
        <v>Franz</v>
      </c>
      <c r="G62" s="8" t="str">
        <f>+'[2]Dimanche 9H30'!O14</f>
        <v>H</v>
      </c>
      <c r="H62" s="8">
        <f>+'[2]3-1'!$W$18</f>
        <v>30</v>
      </c>
      <c r="I62" s="8">
        <f>+'[2]3-1'!$W$39</f>
        <v>26</v>
      </c>
      <c r="J62" s="8">
        <f t="shared" si="3"/>
        <v>56</v>
      </c>
      <c r="K62" s="8">
        <f>+'[2]Dimanche 9H30'!P14</f>
        <v>1</v>
      </c>
      <c r="L62" s="51">
        <f>+'[2]Dimanche 9H30'!Q14</f>
        <v>13</v>
      </c>
      <c r="M62" s="69"/>
    </row>
    <row r="63" spans="1:13" ht="15" hidden="1" thickBot="1" x14ac:dyDescent="0.35">
      <c r="A63" s="92"/>
      <c r="B63" s="80" t="s">
        <v>67</v>
      </c>
      <c r="C63" s="11" t="s">
        <v>23</v>
      </c>
      <c r="D63" s="11" t="str">
        <f>+'[2]Dimanche 9H30'!M15</f>
        <v>TIR A L'ARC NANGISSIEN</v>
      </c>
      <c r="E63" s="11" t="str">
        <f>+'[2]Dimanche 9H30'!E15</f>
        <v>SCHIDLOWER</v>
      </c>
      <c r="F63" s="11" t="str">
        <f>+'[2]Dimanche 9H30'!H15</f>
        <v>Florence</v>
      </c>
      <c r="G63" s="10" t="str">
        <f>+'[2]Dimanche 9H30'!O15</f>
        <v>D</v>
      </c>
      <c r="H63" s="10">
        <f>+'[2]3-1'!$AE$18</f>
        <v>27</v>
      </c>
      <c r="I63" s="10">
        <f>+'[2]3-1'!$AE$39</f>
        <v>10</v>
      </c>
      <c r="J63" s="10">
        <f t="shared" si="3"/>
        <v>37</v>
      </c>
      <c r="K63" s="10">
        <f>+'[2]Dimanche 9H30'!P15</f>
        <v>0</v>
      </c>
      <c r="L63" s="52">
        <f>+'[2]Dimanche 9H30'!Q15</f>
        <v>0</v>
      </c>
      <c r="M63" s="67" t="s">
        <v>284</v>
      </c>
    </row>
    <row r="64" spans="1:13" hidden="1" x14ac:dyDescent="0.3">
      <c r="A64" s="92"/>
      <c r="B64" s="81" t="s">
        <v>67</v>
      </c>
      <c r="C64" s="13" t="s">
        <v>24</v>
      </c>
      <c r="D64" s="13">
        <f>+'[2]Dimanche 9H30'!M16</f>
        <v>0</v>
      </c>
      <c r="E64" s="13">
        <f>+'[2]Dimanche 9H30'!E16</f>
        <v>0</v>
      </c>
      <c r="F64" s="13">
        <f>+'[2]Dimanche 9H30'!H16</f>
        <v>0</v>
      </c>
      <c r="G64" s="12">
        <f>+'[2]Dimanche 9H30'!O16</f>
        <v>0</v>
      </c>
      <c r="H64" s="12">
        <f>+'[2]4-1'!$G$18</f>
        <v>0</v>
      </c>
      <c r="I64" s="12">
        <f>+'[2]4-1'!$G$39</f>
        <v>0</v>
      </c>
      <c r="J64" s="12">
        <f t="shared" si="3"/>
        <v>0</v>
      </c>
      <c r="K64" s="12">
        <f>+'[2]Dimanche 9H30'!P16</f>
        <v>1</v>
      </c>
      <c r="L64" s="53">
        <f>+'[2]Dimanche 9H30'!Q16</f>
        <v>13</v>
      </c>
      <c r="M64" s="68"/>
    </row>
    <row r="65" spans="1:14" hidden="1" x14ac:dyDescent="0.3">
      <c r="A65" s="92"/>
      <c r="B65" s="79" t="s">
        <v>67</v>
      </c>
      <c r="C65" s="9" t="s">
        <v>25</v>
      </c>
      <c r="D65" s="9" t="str">
        <f>+'[2]Dimanche 9H30'!M17</f>
        <v>CIE D'ARC DE HUREPOIX</v>
      </c>
      <c r="E65" s="9" t="str">
        <f>+'[2]Dimanche 9H30'!E17</f>
        <v>MORIN</v>
      </c>
      <c r="F65" s="9" t="str">
        <f>+'[2]Dimanche 9H30'!H17</f>
        <v>Daniel</v>
      </c>
      <c r="G65" s="8" t="str">
        <f>+'[2]Dimanche 9H30'!O17</f>
        <v>H</v>
      </c>
      <c r="H65" s="8">
        <f>+'[2]4-1'!$O$18</f>
        <v>38</v>
      </c>
      <c r="I65" s="8">
        <f>+'[2]4-1'!$O$39</f>
        <v>34</v>
      </c>
      <c r="J65" s="8">
        <f t="shared" si="3"/>
        <v>72</v>
      </c>
      <c r="K65" s="8">
        <f>+'[2]Dimanche 9H30'!P17</f>
        <v>1</v>
      </c>
      <c r="L65" s="51">
        <f>+'[2]Dimanche 9H30'!Q17</f>
        <v>13</v>
      </c>
      <c r="M65" s="69"/>
    </row>
    <row r="66" spans="1:14" hidden="1" x14ac:dyDescent="0.3">
      <c r="A66" s="92"/>
      <c r="B66" s="79" t="s">
        <v>67</v>
      </c>
      <c r="C66" s="9" t="s">
        <v>26</v>
      </c>
      <c r="D66" s="9" t="str">
        <f>+'[2]Dimanche 9H30'!M18</f>
        <v>CIE D'ARC DE MONTMAGNY</v>
      </c>
      <c r="E66" s="9" t="str">
        <f>+'[2]Dimanche 9H30'!E18</f>
        <v>VOISIN</v>
      </c>
      <c r="F66" s="9" t="str">
        <f>+'[2]Dimanche 9H30'!H18</f>
        <v>Michelle</v>
      </c>
      <c r="G66" s="8" t="str">
        <f>+'[2]Dimanche 9H30'!O18</f>
        <v>D</v>
      </c>
      <c r="H66" s="8">
        <f>+'[2]4-1'!$W$18</f>
        <v>5</v>
      </c>
      <c r="I66" s="8">
        <f>+'[2]4-1'!$W$39</f>
        <v>8</v>
      </c>
      <c r="J66" s="8">
        <f t="shared" si="3"/>
        <v>13</v>
      </c>
      <c r="K66" s="8">
        <f>+'[2]Dimanche 9H30'!P18</f>
        <v>1</v>
      </c>
      <c r="L66" s="51">
        <f>+'[2]Dimanche 9H30'!Q18</f>
        <v>13</v>
      </c>
      <c r="M66" s="69"/>
    </row>
    <row r="67" spans="1:14" ht="15" hidden="1" thickBot="1" x14ac:dyDescent="0.35">
      <c r="A67" s="92"/>
      <c r="B67" s="80" t="s">
        <v>67</v>
      </c>
      <c r="C67" s="11" t="s">
        <v>27</v>
      </c>
      <c r="D67" s="11" t="str">
        <f>+'[2]Dimanche 9H30'!M19</f>
        <v>CIE D'ARC DE CONFLANS STE HONORINE</v>
      </c>
      <c r="E67" s="11" t="str">
        <f>+'[2]Dimanche 9H30'!E19</f>
        <v>GEEVERS</v>
      </c>
      <c r="F67" s="11" t="str">
        <f>+'[2]Dimanche 9H30'!H19</f>
        <v>Sylvie-Caroline</v>
      </c>
      <c r="G67" s="10" t="str">
        <f>+'[2]Dimanche 9H30'!O19</f>
        <v>D</v>
      </c>
      <c r="H67" s="10">
        <f>+'[2]4-1'!$AE$18</f>
        <v>15</v>
      </c>
      <c r="I67" s="10">
        <f>+'[2]4-1'!$AE$39</f>
        <v>13</v>
      </c>
      <c r="J67" s="10">
        <f t="shared" si="3"/>
        <v>28</v>
      </c>
      <c r="K67" s="10">
        <f>+'[2]Dimanche 9H30'!P19</f>
        <v>1</v>
      </c>
      <c r="L67" s="52">
        <f>+'[2]Dimanche 9H30'!Q19</f>
        <v>0</v>
      </c>
      <c r="M67" s="67" t="s">
        <v>284</v>
      </c>
    </row>
    <row r="68" spans="1:14" hidden="1" x14ac:dyDescent="0.3">
      <c r="A68" s="92"/>
      <c r="B68" s="81" t="s">
        <v>67</v>
      </c>
      <c r="C68" s="13" t="s">
        <v>28</v>
      </c>
      <c r="D68" s="13">
        <f>+'[2]Dimanche 9H30'!M20</f>
        <v>0</v>
      </c>
      <c r="E68" s="13">
        <f>+'[2]Dimanche 9H30'!E20</f>
        <v>0</v>
      </c>
      <c r="F68" s="13">
        <f>+'[2]Dimanche 9H30'!H20</f>
        <v>0</v>
      </c>
      <c r="G68" s="12">
        <f>+'[2]Dimanche 9H30'!O20</f>
        <v>0</v>
      </c>
      <c r="H68" s="12">
        <f>+'[2]5-1'!$G$18</f>
        <v>0</v>
      </c>
      <c r="I68" s="12">
        <f>+'[2]5-1'!$G$39</f>
        <v>0</v>
      </c>
      <c r="J68" s="12">
        <f t="shared" si="3"/>
        <v>0</v>
      </c>
      <c r="K68" s="12">
        <f>+'[2]Dimanche 9H30'!P20</f>
        <v>1</v>
      </c>
      <c r="L68" s="53">
        <f>+'[2]Dimanche 9H30'!Q20</f>
        <v>13</v>
      </c>
      <c r="M68" s="68"/>
    </row>
    <row r="69" spans="1:14" hidden="1" x14ac:dyDescent="0.3">
      <c r="A69" s="92"/>
      <c r="B69" s="79" t="s">
        <v>67</v>
      </c>
      <c r="C69" s="9" t="s">
        <v>29</v>
      </c>
      <c r="D69" s="9" t="str">
        <f>+'[2]Dimanche 9H30'!M21</f>
        <v>CIE D'ARC CHAMPS SUR MARNE</v>
      </c>
      <c r="E69" s="9" t="str">
        <f>+'[2]Dimanche 9H30'!E21</f>
        <v>HEBERT</v>
      </c>
      <c r="F69" s="9" t="str">
        <f>+'[2]Dimanche 9H30'!H21</f>
        <v>Kévin</v>
      </c>
      <c r="G69" s="8" t="str">
        <f>+'[2]Dimanche 9H30'!O21</f>
        <v>H</v>
      </c>
      <c r="H69" s="8">
        <f>+'[2]5-1'!$O$18</f>
        <v>14</v>
      </c>
      <c r="I69" s="8">
        <f>+'[2]5-1'!$O$39</f>
        <v>17</v>
      </c>
      <c r="J69" s="8">
        <f t="shared" si="3"/>
        <v>31</v>
      </c>
      <c r="K69" s="8">
        <f>+'[2]Dimanche 9H30'!P21</f>
        <v>1</v>
      </c>
      <c r="L69" s="51">
        <f>+'[2]Dimanche 9H30'!Q21</f>
        <v>13</v>
      </c>
      <c r="M69" s="69"/>
    </row>
    <row r="70" spans="1:14" hidden="1" x14ac:dyDescent="0.3">
      <c r="A70" s="92"/>
      <c r="B70" s="128" t="s">
        <v>67</v>
      </c>
      <c r="C70" s="121" t="s">
        <v>30</v>
      </c>
      <c r="D70" s="124" t="str">
        <f>+'[2]Dimanche 9H30'!M22</f>
        <v>CIE D'ARC DE HUREPOIX</v>
      </c>
      <c r="E70" s="124" t="str">
        <f>+'[2]Dimanche 9H30'!E22</f>
        <v>NC DAVID (DIVERS)</v>
      </c>
      <c r="F70" s="124" t="str">
        <f>+'[2]Dimanche 9H30'!H22</f>
        <v>Jany</v>
      </c>
      <c r="G70" s="141" t="str">
        <f>+'[2]Dimanche 9H30'!O22</f>
        <v>H</v>
      </c>
      <c r="H70" s="141">
        <f>+'[2]5-1'!$W$18</f>
        <v>10</v>
      </c>
      <c r="I70" s="141">
        <f>+'[2]5-1'!$W$39</f>
        <v>8</v>
      </c>
      <c r="J70" s="141">
        <f t="shared" si="3"/>
        <v>18</v>
      </c>
      <c r="K70" s="8">
        <f>+'[2]Dimanche 9H30'!P22</f>
        <v>1</v>
      </c>
      <c r="L70" s="51">
        <f>+'[2]Dimanche 9H30'!Q22</f>
        <v>13</v>
      </c>
      <c r="M70" s="69"/>
      <c r="N70" s="140" t="s">
        <v>305</v>
      </c>
    </row>
    <row r="71" spans="1:14" ht="15" hidden="1" thickBot="1" x14ac:dyDescent="0.35">
      <c r="A71" s="92"/>
      <c r="B71" s="80" t="s">
        <v>67</v>
      </c>
      <c r="C71" s="11" t="s">
        <v>31</v>
      </c>
      <c r="D71" s="11" t="str">
        <f>+'[2]Dimanche 9H30'!M23</f>
        <v>CIE D'ARC DE CONFLANS STE HONORINE</v>
      </c>
      <c r="E71" s="11" t="str">
        <f>+'[2]Dimanche 9H30'!E23</f>
        <v>SEMBEL</v>
      </c>
      <c r="F71" s="11" t="str">
        <f>+'[2]Dimanche 9H30'!H23</f>
        <v>Denis</v>
      </c>
      <c r="G71" s="10" t="str">
        <f>+'[2]Dimanche 9H30'!O23</f>
        <v>H</v>
      </c>
      <c r="H71" s="10">
        <f>+'[2]5-1'!$AE$18</f>
        <v>11</v>
      </c>
      <c r="I71" s="10">
        <f>+'[2]5-1'!$AE$39</f>
        <v>23</v>
      </c>
      <c r="J71" s="10">
        <f t="shared" si="3"/>
        <v>34</v>
      </c>
      <c r="K71" s="10">
        <f>+'[2]Dimanche 9H30'!P23</f>
        <v>1</v>
      </c>
      <c r="L71" s="52">
        <f>+'[2]Dimanche 9H30'!Q23</f>
        <v>0</v>
      </c>
      <c r="M71" s="67" t="s">
        <v>284</v>
      </c>
    </row>
    <row r="72" spans="1:14" hidden="1" x14ac:dyDescent="0.3">
      <c r="A72" s="92"/>
      <c r="B72" s="81" t="s">
        <v>67</v>
      </c>
      <c r="C72" s="13" t="s">
        <v>32</v>
      </c>
      <c r="D72" s="13" t="str">
        <f>+'[2]Dimanche 9H30'!M24</f>
        <v>CIE D'ARC DE CONFLANS STE HONORINE</v>
      </c>
      <c r="E72" s="13" t="str">
        <f>+'[2]Dimanche 9H30'!E24</f>
        <v>VIOLO</v>
      </c>
      <c r="F72" s="13" t="str">
        <f>+'[2]Dimanche 9H30'!H24</f>
        <v>Charles</v>
      </c>
      <c r="G72" s="12" t="str">
        <f>+'[2]Dimanche 9H30'!O24</f>
        <v>H</v>
      </c>
      <c r="H72" s="12">
        <f>+'[2]6-1'!$G$18</f>
        <v>20</v>
      </c>
      <c r="I72" s="12">
        <f>+'[2]6-1'!$G$39</f>
        <v>9</v>
      </c>
      <c r="J72" s="12">
        <f t="shared" si="3"/>
        <v>29</v>
      </c>
      <c r="K72" s="12">
        <f>+'[2]Dimanche 9H30'!P24</f>
        <v>1</v>
      </c>
      <c r="L72" s="53">
        <f>+'[2]Dimanche 9H30'!Q24</f>
        <v>0</v>
      </c>
      <c r="M72" s="68" t="s">
        <v>284</v>
      </c>
    </row>
    <row r="73" spans="1:14" hidden="1" x14ac:dyDescent="0.3">
      <c r="A73" s="92"/>
      <c r="B73" s="79" t="s">
        <v>67</v>
      </c>
      <c r="C73" s="9" t="s">
        <v>33</v>
      </c>
      <c r="D73" s="9" t="str">
        <f>+'[2]Dimanche 9H30'!M25</f>
        <v>CIE D'ARC DE MONTMAGNY</v>
      </c>
      <c r="E73" s="9" t="str">
        <f>+'[2]Dimanche 9H30'!E25</f>
        <v>DUCREUX</v>
      </c>
      <c r="F73" s="9" t="str">
        <f>+'[2]Dimanche 9H30'!H25</f>
        <v>Jean Claude</v>
      </c>
      <c r="G73" s="8" t="str">
        <f>+'[2]Dimanche 9H30'!O25</f>
        <v>H</v>
      </c>
      <c r="H73" s="8">
        <f>+'[2]6-1'!$O$18</f>
        <v>5</v>
      </c>
      <c r="I73" s="8">
        <f>+'[2]6-1'!$O$39</f>
        <v>6</v>
      </c>
      <c r="J73" s="8">
        <f t="shared" si="3"/>
        <v>11</v>
      </c>
      <c r="K73" s="8">
        <f>+'[2]Dimanche 9H30'!P25</f>
        <v>1</v>
      </c>
      <c r="L73" s="51">
        <f>+'[2]Dimanche 9H30'!Q25</f>
        <v>13</v>
      </c>
      <c r="M73" s="69"/>
    </row>
    <row r="74" spans="1:14" hidden="1" x14ac:dyDescent="0.3">
      <c r="A74" s="92"/>
      <c r="B74" s="79" t="s">
        <v>67</v>
      </c>
      <c r="C74" s="9" t="s">
        <v>34</v>
      </c>
      <c r="D74" s="9" t="str">
        <f>+'[2]Dimanche 9H30'!M26</f>
        <v>CIE VILLECRESNES</v>
      </c>
      <c r="E74" s="9" t="str">
        <f>+'[2]Dimanche 9H30'!E26</f>
        <v>DUBOIS</v>
      </c>
      <c r="F74" s="9" t="str">
        <f>+'[2]Dimanche 9H30'!H26</f>
        <v>Laure</v>
      </c>
      <c r="G74" s="8" t="str">
        <f>+'[2]Dimanche 9H30'!O26</f>
        <v>D</v>
      </c>
      <c r="H74" s="8">
        <f>+'[2]6-1'!$W$18</f>
        <v>11</v>
      </c>
      <c r="I74" s="8">
        <f>+'[2]6-1'!$W$39</f>
        <v>5</v>
      </c>
      <c r="J74" s="8">
        <f t="shared" si="3"/>
        <v>16</v>
      </c>
      <c r="K74" s="8">
        <f>+'[2]Dimanche 9H30'!P26</f>
        <v>1</v>
      </c>
      <c r="L74" s="51">
        <f>+'[2]Dimanche 9H30'!Q26</f>
        <v>13</v>
      </c>
      <c r="M74" s="69"/>
    </row>
    <row r="75" spans="1:14" ht="15" hidden="1" thickBot="1" x14ac:dyDescent="0.35">
      <c r="A75" s="92"/>
      <c r="B75" s="80" t="s">
        <v>67</v>
      </c>
      <c r="C75" s="11" t="s">
        <v>35</v>
      </c>
      <c r="D75" s="11" t="str">
        <f>+'[2]Dimanche 9H30'!M27</f>
        <v>TIR A L'ARC NANGISSIEN</v>
      </c>
      <c r="E75" s="11" t="str">
        <f>+'[2]Dimanche 9H30'!E27</f>
        <v>LEGRAIN</v>
      </c>
      <c r="F75" s="11" t="str">
        <f>+'[2]Dimanche 9H30'!H27</f>
        <v>Annabel</v>
      </c>
      <c r="G75" s="10" t="str">
        <f>+'[2]Dimanche 9H30'!O27</f>
        <v>D</v>
      </c>
      <c r="H75" s="10">
        <f>+'[2]6-1'!$AE$18</f>
        <v>14</v>
      </c>
      <c r="I75" s="10">
        <f>+'[2]6-1'!$AE$39</f>
        <v>13</v>
      </c>
      <c r="J75" s="10">
        <f t="shared" si="3"/>
        <v>27</v>
      </c>
      <c r="K75" s="10">
        <f>+'[2]Dimanche 9H30'!P27</f>
        <v>0</v>
      </c>
      <c r="L75" s="52">
        <f>+'[2]Dimanche 9H30'!Q27</f>
        <v>0</v>
      </c>
      <c r="M75" s="67" t="s">
        <v>284</v>
      </c>
    </row>
    <row r="76" spans="1:14" hidden="1" x14ac:dyDescent="0.3">
      <c r="A76" s="92"/>
      <c r="B76" s="81" t="s">
        <v>67</v>
      </c>
      <c r="C76" s="13" t="s">
        <v>36</v>
      </c>
      <c r="D76" s="13" t="str">
        <f>+'[2]Dimanche 9H30'!M28</f>
        <v>CIE D'ARC DE CONFLANS STE HONORINE</v>
      </c>
      <c r="E76" s="13" t="str">
        <f>+'[2]Dimanche 9H30'!E28</f>
        <v>LAIGNEL</v>
      </c>
      <c r="F76" s="13" t="str">
        <f>+'[2]Dimanche 9H30'!H28</f>
        <v>Michel</v>
      </c>
      <c r="G76" s="12" t="str">
        <f>+'[2]Dimanche 9H30'!O28</f>
        <v>H</v>
      </c>
      <c r="H76" s="12">
        <f>+'[2]7-1'!$G$18</f>
        <v>15</v>
      </c>
      <c r="I76" s="12">
        <f>+'[2]7-1'!$G$39</f>
        <v>9</v>
      </c>
      <c r="J76" s="12">
        <f t="shared" si="3"/>
        <v>24</v>
      </c>
      <c r="K76" s="12">
        <f>+'[2]Dimanche 9H30'!P28</f>
        <v>1</v>
      </c>
      <c r="L76" s="53">
        <f>+'[2]Dimanche 9H30'!Q28</f>
        <v>0</v>
      </c>
      <c r="M76" s="68" t="s">
        <v>284</v>
      </c>
    </row>
    <row r="77" spans="1:14" hidden="1" x14ac:dyDescent="0.3">
      <c r="A77" s="92"/>
      <c r="B77" s="79" t="s">
        <v>67</v>
      </c>
      <c r="C77" s="9" t="s">
        <v>37</v>
      </c>
      <c r="D77" s="9" t="str">
        <f>+'[2]Dimanche 9H30'!M29</f>
        <v>TIR A L'ARC NANGISSIEN</v>
      </c>
      <c r="E77" s="9" t="str">
        <f>+'[2]Dimanche 9H30'!E29</f>
        <v>BLONDEAU</v>
      </c>
      <c r="F77" s="9" t="str">
        <f>+'[2]Dimanche 9H30'!H29</f>
        <v>Christophe</v>
      </c>
      <c r="G77" s="8" t="str">
        <f>+'[2]Dimanche 9H30'!O29</f>
        <v>H</v>
      </c>
      <c r="H77" s="8">
        <f>+'[2]7-1'!$O$18</f>
        <v>26</v>
      </c>
      <c r="I77" s="8">
        <f>+'[2]7-1'!$O$39</f>
        <v>31</v>
      </c>
      <c r="J77" s="8">
        <f t="shared" si="3"/>
        <v>57</v>
      </c>
      <c r="K77" s="8">
        <f>+'[2]Dimanche 9H30'!P29</f>
        <v>0</v>
      </c>
      <c r="L77" s="51">
        <f>+'[2]Dimanche 9H30'!Q29</f>
        <v>0</v>
      </c>
      <c r="M77" s="69" t="s">
        <v>284</v>
      </c>
    </row>
    <row r="78" spans="1:14" hidden="1" x14ac:dyDescent="0.3">
      <c r="A78" s="92"/>
      <c r="B78" s="79" t="s">
        <v>67</v>
      </c>
      <c r="C78" s="9" t="s">
        <v>38</v>
      </c>
      <c r="D78" s="9" t="str">
        <f>+'[2]Dimanche 9H30'!M30</f>
        <v>CIE D'ARC CHAMPS SUR MARNE</v>
      </c>
      <c r="E78" s="9" t="str">
        <f>+'[2]Dimanche 9H30'!E30</f>
        <v>COURIVAUD</v>
      </c>
      <c r="F78" s="9" t="str">
        <f>+'[2]Dimanche 9H30'!H30</f>
        <v>Patrice</v>
      </c>
      <c r="G78" s="8" t="str">
        <f>+'[2]Dimanche 9H30'!O30</f>
        <v>H</v>
      </c>
      <c r="H78" s="8">
        <f>+'[2]7-1'!$W$18</f>
        <v>14</v>
      </c>
      <c r="I78" s="8">
        <f>+'[2]7-1'!$W$39</f>
        <v>20</v>
      </c>
      <c r="J78" s="8">
        <f t="shared" si="3"/>
        <v>34</v>
      </c>
      <c r="K78" s="8">
        <f>+'[2]Dimanche 9H30'!P30</f>
        <v>1</v>
      </c>
      <c r="L78" s="51">
        <f>+'[2]Dimanche 9H30'!Q30</f>
        <v>13</v>
      </c>
      <c r="M78" s="69"/>
    </row>
    <row r="79" spans="1:14" ht="15" hidden="1" thickBot="1" x14ac:dyDescent="0.35">
      <c r="A79" s="92"/>
      <c r="B79" s="132" t="s">
        <v>67</v>
      </c>
      <c r="C79" s="122" t="s">
        <v>39</v>
      </c>
      <c r="D79" s="125" t="str">
        <f>+'[2]Dimanche 9H30'!M31</f>
        <v>CIE D'ARC DE MONTMAGNY</v>
      </c>
      <c r="E79" s="125" t="str">
        <f>+'[2]Dimanche 9H30'!E31</f>
        <v>NC LOUPE (DIVERS)</v>
      </c>
      <c r="F79" s="125" t="str">
        <f>+'[2]Dimanche 9H30'!H31</f>
        <v>Erika</v>
      </c>
      <c r="G79" s="142" t="str">
        <f>+'[2]Dimanche 9H30'!O31</f>
        <v>D</v>
      </c>
      <c r="H79" s="142">
        <f>+'[2]7-1'!$AE$18</f>
        <v>14</v>
      </c>
      <c r="I79" s="142">
        <f>+'[2]7-1'!$AE$39</f>
        <v>10</v>
      </c>
      <c r="J79" s="142">
        <f t="shared" si="3"/>
        <v>24</v>
      </c>
      <c r="K79" s="10">
        <f>+'[2]Dimanche 9H30'!P31</f>
        <v>1</v>
      </c>
      <c r="L79" s="52">
        <f>+'[2]Dimanche 9H30'!Q31</f>
        <v>13</v>
      </c>
      <c r="M79" s="67"/>
      <c r="N79" s="140" t="s">
        <v>305</v>
      </c>
    </row>
    <row r="80" spans="1:14" hidden="1" x14ac:dyDescent="0.3">
      <c r="A80" s="92"/>
      <c r="B80" s="81" t="s">
        <v>67</v>
      </c>
      <c r="C80" s="13" t="s">
        <v>40</v>
      </c>
      <c r="D80" s="13" t="str">
        <f>+'[2]Dimanche 9H30'!M32</f>
        <v>CIE D'ARC DE MONTMAGNY</v>
      </c>
      <c r="E80" s="13" t="str">
        <f>+'[2]Dimanche 9H30'!E32</f>
        <v>STANCHINA</v>
      </c>
      <c r="F80" s="13" t="str">
        <f>+'[2]Dimanche 9H30'!H32</f>
        <v>Romain</v>
      </c>
      <c r="G80" s="12" t="str">
        <f>+'[2]Dimanche 9H30'!O32</f>
        <v>H</v>
      </c>
      <c r="H80" s="12">
        <f>+'[2]8-1'!$G$18</f>
        <v>10</v>
      </c>
      <c r="I80" s="12">
        <f>+'[2]8-1'!$G$39</f>
        <v>21</v>
      </c>
      <c r="J80" s="12">
        <f t="shared" si="3"/>
        <v>31</v>
      </c>
      <c r="K80" s="12">
        <f>+'[2]Dimanche 9H30'!P32</f>
        <v>1</v>
      </c>
      <c r="L80" s="53">
        <f>+'[2]Dimanche 9H30'!Q32</f>
        <v>13</v>
      </c>
      <c r="M80" s="68"/>
    </row>
    <row r="81" spans="1:18" hidden="1" x14ac:dyDescent="0.3">
      <c r="A81" s="92"/>
      <c r="B81" s="79" t="s">
        <v>67</v>
      </c>
      <c r="C81" s="9" t="s">
        <v>41</v>
      </c>
      <c r="D81" s="9" t="str">
        <f>+'[2]Dimanche 9H30'!M33</f>
        <v>CIE D'ARC CHAMPS SUR MARNE</v>
      </c>
      <c r="E81" s="9" t="str">
        <f>+'[2]Dimanche 9H30'!E33</f>
        <v>FAUVEL</v>
      </c>
      <c r="F81" s="9" t="str">
        <f>+'[2]Dimanche 9H30'!H33</f>
        <v>Colin</v>
      </c>
      <c r="G81" s="8" t="str">
        <f>+'[2]Dimanche 9H30'!O33</f>
        <v>H</v>
      </c>
      <c r="H81" s="8">
        <f>+'[2]8-1'!$O$18</f>
        <v>2</v>
      </c>
      <c r="I81" s="8">
        <f>+'[2]8-1'!$O$39</f>
        <v>11</v>
      </c>
      <c r="J81" s="8">
        <f t="shared" si="3"/>
        <v>13</v>
      </c>
      <c r="K81" s="8">
        <f>+'[2]Dimanche 9H30'!P33</f>
        <v>1</v>
      </c>
      <c r="L81" s="51">
        <f>+'[2]Dimanche 9H30'!Q33</f>
        <v>13</v>
      </c>
      <c r="M81" s="69"/>
    </row>
    <row r="82" spans="1:18" hidden="1" x14ac:dyDescent="0.3">
      <c r="A82" s="92"/>
      <c r="B82" s="128" t="s">
        <v>67</v>
      </c>
      <c r="C82" s="121" t="s">
        <v>42</v>
      </c>
      <c r="D82" s="124" t="str">
        <f>+'[2]Dimanche 9H30'!M34</f>
        <v>CIE D'ARC DE CONFLANS STE HONORINE</v>
      </c>
      <c r="E82" s="124" t="str">
        <f>+'[2]Dimanche 9H30'!E34</f>
        <v>NC CHABIN (DIVERS)</v>
      </c>
      <c r="F82" s="124" t="str">
        <f>+'[2]Dimanche 9H30'!H34</f>
        <v>Didier</v>
      </c>
      <c r="G82" s="141" t="str">
        <f>+'[2]Dimanche 9H30'!O34</f>
        <v>H</v>
      </c>
      <c r="H82" s="141">
        <f>+'[2]8-1'!$W$18</f>
        <v>6</v>
      </c>
      <c r="I82" s="141">
        <f>+'[2]8-1'!$W$39</f>
        <v>16</v>
      </c>
      <c r="J82" s="141">
        <f t="shared" si="3"/>
        <v>22</v>
      </c>
      <c r="K82" s="8">
        <f>+'[2]Dimanche 9H30'!P34</f>
        <v>1</v>
      </c>
      <c r="L82" s="51">
        <f>+'[2]Dimanche 9H30'!Q34</f>
        <v>0</v>
      </c>
      <c r="M82" s="69" t="s">
        <v>284</v>
      </c>
      <c r="N82" s="140" t="s">
        <v>305</v>
      </c>
    </row>
    <row r="83" spans="1:18" ht="15" hidden="1" thickBot="1" x14ac:dyDescent="0.35">
      <c r="A83" s="92"/>
      <c r="B83" s="80" t="s">
        <v>67</v>
      </c>
      <c r="C83" s="11" t="s">
        <v>43</v>
      </c>
      <c r="D83" s="11" t="str">
        <f>+'[2]Dimanche 9H30'!M35</f>
        <v>TIR A L'ARC NANGISSIEN</v>
      </c>
      <c r="E83" s="11" t="str">
        <f>+'[2]Dimanche 9H30'!E35</f>
        <v>LOMBARD</v>
      </c>
      <c r="F83" s="11" t="str">
        <f>+'[2]Dimanche 9H30'!H35</f>
        <v>Alexandre</v>
      </c>
      <c r="G83" s="10" t="str">
        <f>+'[2]Dimanche 9H30'!O35</f>
        <v>H</v>
      </c>
      <c r="H83" s="10">
        <f>+'[2]8-1'!$AE$18</f>
        <v>20</v>
      </c>
      <c r="I83" s="10">
        <f>+'[2]8-1'!$AE$39</f>
        <v>8</v>
      </c>
      <c r="J83" s="10">
        <f t="shared" si="3"/>
        <v>28</v>
      </c>
      <c r="K83" s="10">
        <f>+'[2]Dimanche 9H30'!P35</f>
        <v>0</v>
      </c>
      <c r="L83" s="52">
        <f>+'[2]Dimanche 9H30'!Q35</f>
        <v>0</v>
      </c>
      <c r="M83" s="67" t="s">
        <v>284</v>
      </c>
    </row>
    <row r="84" spans="1:18" hidden="1" x14ac:dyDescent="0.3">
      <c r="A84" s="92"/>
      <c r="B84" s="81" t="s">
        <v>67</v>
      </c>
      <c r="C84" s="13" t="s">
        <v>44</v>
      </c>
      <c r="D84" s="13" t="str">
        <f>+'[2]Dimanche 9H30'!M36</f>
        <v>TIR A L'ARC NANGISSIEN</v>
      </c>
      <c r="E84" s="13" t="str">
        <f>+'[2]Dimanche 9H30'!E36</f>
        <v>LOMBARD</v>
      </c>
      <c r="F84" s="13" t="str">
        <f>+'[2]Dimanche 9H30'!H36</f>
        <v>Maxime</v>
      </c>
      <c r="G84" s="12" t="str">
        <f>+'[2]Dimanche 9H30'!O36</f>
        <v>H</v>
      </c>
      <c r="H84" s="12">
        <f>+'[2]9-1'!$G$18</f>
        <v>25</v>
      </c>
      <c r="I84" s="12">
        <f>+'[2]9-1'!$G$39</f>
        <v>27</v>
      </c>
      <c r="J84" s="12">
        <f t="shared" si="3"/>
        <v>52</v>
      </c>
      <c r="K84" s="12">
        <f>+'[2]Dimanche 9H30'!P36</f>
        <v>0</v>
      </c>
      <c r="L84" s="53">
        <f>+'[2]Dimanche 9H30'!Q36</f>
        <v>0</v>
      </c>
      <c r="M84" s="68" t="s">
        <v>284</v>
      </c>
    </row>
    <row r="85" spans="1:18" hidden="1" x14ac:dyDescent="0.3">
      <c r="A85" s="92"/>
      <c r="B85" s="128" t="s">
        <v>67</v>
      </c>
      <c r="C85" s="121" t="s">
        <v>45</v>
      </c>
      <c r="D85" s="124" t="str">
        <f>+'[2]Dimanche 9H30'!M37</f>
        <v>CIE D'ARC DE CONFLANS STE HONORINE</v>
      </c>
      <c r="E85" s="124" t="str">
        <f>+'[2]Dimanche 9H30'!E37</f>
        <v>NC HUGUET (DIVERS)</v>
      </c>
      <c r="F85" s="124" t="str">
        <f>+'[2]Dimanche 9H30'!H37</f>
        <v>Béatrice</v>
      </c>
      <c r="G85" s="141" t="str">
        <f>+'[2]Dimanche 9H30'!O37</f>
        <v>D</v>
      </c>
      <c r="H85" s="141">
        <f>+'[2]9-1'!$O$18</f>
        <v>6</v>
      </c>
      <c r="I85" s="141">
        <f>+'[2]9-1'!$O$39</f>
        <v>19</v>
      </c>
      <c r="J85" s="141">
        <f t="shared" si="3"/>
        <v>25</v>
      </c>
      <c r="K85" s="8">
        <f>+'[2]Dimanche 9H30'!P37</f>
        <v>1</v>
      </c>
      <c r="L85" s="51">
        <f>+'[2]Dimanche 9H30'!Q37</f>
        <v>0</v>
      </c>
      <c r="M85" s="69" t="s">
        <v>284</v>
      </c>
      <c r="N85" s="140" t="s">
        <v>305</v>
      </c>
    </row>
    <row r="86" spans="1:18" hidden="1" x14ac:dyDescent="0.3">
      <c r="A86" s="92"/>
      <c r="B86" s="79" t="s">
        <v>67</v>
      </c>
      <c r="C86" s="9" t="s">
        <v>46</v>
      </c>
      <c r="D86" s="9">
        <f>+'[2]Dimanche 9H30'!M38</f>
        <v>0</v>
      </c>
      <c r="E86" s="9">
        <f>+'[2]Dimanche 9H30'!E38</f>
        <v>0</v>
      </c>
      <c r="F86" s="9">
        <f>+'[2]Dimanche 9H30'!H38</f>
        <v>0</v>
      </c>
      <c r="G86" s="8">
        <f>+'[2]Dimanche 9H30'!O38</f>
        <v>0</v>
      </c>
      <c r="H86" s="8">
        <f>+'[2]9-1'!$W$18</f>
        <v>0</v>
      </c>
      <c r="I86" s="8">
        <f>+'[2]9-1'!$W$39</f>
        <v>0</v>
      </c>
      <c r="J86" s="8">
        <f t="shared" si="3"/>
        <v>0</v>
      </c>
      <c r="K86" s="8">
        <f>+'[2]Dimanche 9H30'!P38</f>
        <v>0</v>
      </c>
      <c r="L86" s="51">
        <f>+'[2]Dimanche 9H30'!Q38</f>
        <v>0</v>
      </c>
      <c r="M86" s="69"/>
    </row>
    <row r="87" spans="1:18" ht="15" hidden="1" thickBot="1" x14ac:dyDescent="0.35">
      <c r="A87" s="92"/>
      <c r="B87" s="80" t="s">
        <v>67</v>
      </c>
      <c r="C87" s="11" t="s">
        <v>47</v>
      </c>
      <c r="D87" s="11" t="str">
        <f>+'[2]Dimanche 9H30'!M39</f>
        <v>CIE D'ARC CHAMPS SUR MARNE</v>
      </c>
      <c r="E87" s="11" t="str">
        <f>+'[2]Dimanche 9H30'!E39</f>
        <v>MARTIN</v>
      </c>
      <c r="F87" s="11" t="str">
        <f>+'[2]Dimanche 9H30'!H39</f>
        <v>Gilles</v>
      </c>
      <c r="G87" s="10" t="str">
        <f>+'[2]Dimanche 9H30'!O39</f>
        <v>H</v>
      </c>
      <c r="H87" s="10">
        <f>+'[2]9-1'!$AE$18</f>
        <v>3</v>
      </c>
      <c r="I87" s="10">
        <f>+'[2]9-1'!$AE$39</f>
        <v>5</v>
      </c>
      <c r="J87" s="10">
        <f t="shared" si="3"/>
        <v>8</v>
      </c>
      <c r="K87" s="10">
        <f>+'[2]Dimanche 9H30'!P39</f>
        <v>1</v>
      </c>
      <c r="L87" s="52">
        <f>+'[2]Dimanche 9H30'!Q39</f>
        <v>13</v>
      </c>
      <c r="M87" s="67"/>
    </row>
    <row r="88" spans="1:18" hidden="1" x14ac:dyDescent="0.3">
      <c r="A88" s="92"/>
      <c r="B88" s="136" t="s">
        <v>67</v>
      </c>
      <c r="C88" s="123" t="s">
        <v>48</v>
      </c>
      <c r="D88" s="126" t="str">
        <f>+'[2]Dimanche 9H30'!M40</f>
        <v>CIE D'ARC DE CONFLANS STE HONORINE</v>
      </c>
      <c r="E88" s="126" t="str">
        <f>+'[2]Dimanche 9H30'!E40</f>
        <v>NC DELACOURT (DIVERS)</v>
      </c>
      <c r="F88" s="126" t="str">
        <f>+'[2]Dimanche 9H30'!H40</f>
        <v>Wilfrid</v>
      </c>
      <c r="G88" s="143" t="str">
        <f>+'[2]Dimanche 9H30'!O40</f>
        <v>H</v>
      </c>
      <c r="H88" s="143">
        <f>+'[2]10-1'!$G$18</f>
        <v>21</v>
      </c>
      <c r="I88" s="143">
        <f>+'[2]10-1'!$G$39</f>
        <v>28</v>
      </c>
      <c r="J88" s="143">
        <f t="shared" si="3"/>
        <v>49</v>
      </c>
      <c r="K88" s="12">
        <f>+'[2]Dimanche 9H30'!P40</f>
        <v>0</v>
      </c>
      <c r="L88" s="53">
        <f>+'[2]Dimanche 9H30'!Q40</f>
        <v>0</v>
      </c>
      <c r="M88" s="68" t="s">
        <v>284</v>
      </c>
      <c r="N88" s="140" t="s">
        <v>305</v>
      </c>
    </row>
    <row r="89" spans="1:18" hidden="1" x14ac:dyDescent="0.3">
      <c r="A89" s="92"/>
      <c r="B89" s="79" t="s">
        <v>67</v>
      </c>
      <c r="C89" s="9" t="s">
        <v>49</v>
      </c>
      <c r="D89" s="9" t="str">
        <f>+'[2]Dimanche 9H30'!M41</f>
        <v>CIE DE BOIS D'ARCY</v>
      </c>
      <c r="E89" s="9" t="str">
        <f>+'[2]Dimanche 9H30'!E41</f>
        <v>MARTIN NIETO</v>
      </c>
      <c r="F89" s="9" t="str">
        <f>+'[2]Dimanche 9H30'!H41</f>
        <v>Cristian</v>
      </c>
      <c r="G89" s="8" t="str">
        <f>+'[2]Dimanche 9H30'!O41</f>
        <v>H</v>
      </c>
      <c r="H89" s="8">
        <f>+'[2]10-1'!$O$18</f>
        <v>16</v>
      </c>
      <c r="I89" s="8">
        <f>+'[2]10-1'!$O$39</f>
        <v>19</v>
      </c>
      <c r="J89" s="8">
        <f t="shared" si="3"/>
        <v>35</v>
      </c>
      <c r="K89" s="8">
        <f>+'[2]Dimanche 9H30'!P41</f>
        <v>1</v>
      </c>
      <c r="L89" s="51">
        <f>+'[2]Dimanche 9H30'!Q41</f>
        <v>13</v>
      </c>
      <c r="M89" s="69"/>
    </row>
    <row r="90" spans="1:18" hidden="1" x14ac:dyDescent="0.3">
      <c r="A90" s="92"/>
      <c r="B90" s="128" t="s">
        <v>67</v>
      </c>
      <c r="C90" s="121" t="s">
        <v>50</v>
      </c>
      <c r="D90" s="124" t="str">
        <f>+'[2]Dimanche 9H30'!M42</f>
        <v>CIE D'ARC DE VILLEMOMBLE</v>
      </c>
      <c r="E90" s="124" t="str">
        <f>+'[2]Dimanche 9H30'!E42</f>
        <v>EPIVENT</v>
      </c>
      <c r="F90" s="124" t="str">
        <f>+'[2]Dimanche 9H30'!H42</f>
        <v>Yves</v>
      </c>
      <c r="G90" s="129" t="str">
        <f>+'[2]Dimanche 9H30'!O42</f>
        <v>H</v>
      </c>
      <c r="H90" s="129">
        <f>+'[2]10-1'!$W$18</f>
        <v>12</v>
      </c>
      <c r="I90" s="129">
        <f>+'[2]10-1'!$W$39</f>
        <v>11</v>
      </c>
      <c r="J90" s="129">
        <f t="shared" si="3"/>
        <v>23</v>
      </c>
      <c r="K90" s="129">
        <f>+'[2]Dimanche 9H30'!P42</f>
        <v>0</v>
      </c>
      <c r="L90" s="130">
        <f>+'[2]Dimanche 9H30'!Q42</f>
        <v>0</v>
      </c>
      <c r="M90" s="131"/>
      <c r="N90" s="140" t="s">
        <v>304</v>
      </c>
    </row>
    <row r="91" spans="1:18" ht="15" hidden="1" thickBot="1" x14ac:dyDescent="0.35">
      <c r="A91" s="92"/>
      <c r="B91" s="132" t="s">
        <v>67</v>
      </c>
      <c r="C91" s="122" t="s">
        <v>51</v>
      </c>
      <c r="D91" s="125" t="str">
        <f>+'[2]Dimanche 9H30'!M43</f>
        <v>LES ARCHERS DU PHENIX</v>
      </c>
      <c r="E91" s="125" t="str">
        <f>+'[2]Dimanche 9H30'!E43</f>
        <v>MERVEILLE</v>
      </c>
      <c r="F91" s="125" t="str">
        <f>+'[2]Dimanche 9H30'!H43</f>
        <v>Alain</v>
      </c>
      <c r="G91" s="133" t="str">
        <f>+'[2]Dimanche 9H30'!O43</f>
        <v>H</v>
      </c>
      <c r="H91" s="133">
        <f>+'[2]10-1'!$AE$18</f>
        <v>26</v>
      </c>
      <c r="I91" s="133">
        <f>+'[2]10-1'!$AE$39</f>
        <v>34</v>
      </c>
      <c r="J91" s="133">
        <f t="shared" si="3"/>
        <v>60</v>
      </c>
      <c r="K91" s="133">
        <v>1</v>
      </c>
      <c r="L91" s="134">
        <v>13</v>
      </c>
      <c r="M91" s="135" t="s">
        <v>284</v>
      </c>
      <c r="N91" s="140" t="s">
        <v>304</v>
      </c>
    </row>
    <row r="92" spans="1:18" hidden="1" x14ac:dyDescent="0.3">
      <c r="A92" s="92"/>
      <c r="B92" s="136" t="s">
        <v>67</v>
      </c>
      <c r="C92" s="123" t="s">
        <v>52</v>
      </c>
      <c r="D92" s="126" t="str">
        <f>+'[2]Dimanche 9H30'!M44</f>
        <v>LES CARQUOIS DE CREGY</v>
      </c>
      <c r="E92" s="126" t="str">
        <f>+'[2]Dimanche 9H30'!E44</f>
        <v>VAN HOUTTE</v>
      </c>
      <c r="F92" s="126" t="str">
        <f>+'[2]Dimanche 9H30'!H44</f>
        <v>Christophe</v>
      </c>
      <c r="G92" s="137" t="str">
        <f>+'[2]Dimanche 9H30'!O44</f>
        <v>H</v>
      </c>
      <c r="H92" s="137">
        <f>+'[2]11-1'!$G$18</f>
        <v>28</v>
      </c>
      <c r="I92" s="137">
        <f>+'[2]11-1'!$G$39</f>
        <v>23</v>
      </c>
      <c r="J92" s="137">
        <f t="shared" si="3"/>
        <v>51</v>
      </c>
      <c r="K92" s="137">
        <f>+'[2]Dimanche 9H30'!P44</f>
        <v>0</v>
      </c>
      <c r="L92" s="138">
        <f>+'[2]Dimanche 9H30'!Q44</f>
        <v>0</v>
      </c>
      <c r="M92" s="139"/>
      <c r="N92" s="140" t="s">
        <v>304</v>
      </c>
      <c r="R92" t="s">
        <v>203</v>
      </c>
    </row>
    <row r="93" spans="1:18" hidden="1" x14ac:dyDescent="0.3">
      <c r="A93" s="92"/>
      <c r="B93" s="79" t="s">
        <v>67</v>
      </c>
      <c r="C93" s="9" t="s">
        <v>53</v>
      </c>
      <c r="D93" s="9">
        <f>+'[2]Dimanche 9H30'!M45</f>
        <v>0</v>
      </c>
      <c r="E93" s="9">
        <f>+'[2]Dimanche 9H30'!E45</f>
        <v>0</v>
      </c>
      <c r="F93" s="9">
        <f>+'[2]Dimanche 9H30'!H45</f>
        <v>0</v>
      </c>
      <c r="G93" s="8">
        <f>+'[2]Dimanche 9H30'!O45</f>
        <v>0</v>
      </c>
      <c r="H93" s="8">
        <f>+'[2]11-1'!$O$18</f>
        <v>0</v>
      </c>
      <c r="I93" s="8">
        <f>+'[2]11-1'!$O$39</f>
        <v>0</v>
      </c>
      <c r="J93" s="8">
        <f t="shared" si="3"/>
        <v>0</v>
      </c>
      <c r="K93" s="8">
        <f>+'[2]Dimanche 9H30'!P45</f>
        <v>0</v>
      </c>
      <c r="L93" s="51">
        <f>+'[2]Dimanche 9H30'!Q45</f>
        <v>0</v>
      </c>
      <c r="M93" s="69"/>
      <c r="N93" s="140"/>
    </row>
    <row r="94" spans="1:18" hidden="1" x14ac:dyDescent="0.3">
      <c r="A94" s="92"/>
      <c r="B94" s="79" t="s">
        <v>67</v>
      </c>
      <c r="C94" s="9" t="s">
        <v>54</v>
      </c>
      <c r="D94" s="9">
        <f>+'[2]Dimanche 9H30'!M46</f>
        <v>0</v>
      </c>
      <c r="E94" s="9">
        <f>+'[2]Dimanche 9H30'!E46</f>
        <v>0</v>
      </c>
      <c r="F94" s="9">
        <f>+'[2]Dimanche 9H30'!H46</f>
        <v>0</v>
      </c>
      <c r="G94" s="8">
        <f>+'[2]Dimanche 9H30'!O46</f>
        <v>0</v>
      </c>
      <c r="H94" s="8">
        <f>+'[2]11-1'!$W$18</f>
        <v>0</v>
      </c>
      <c r="I94" s="8">
        <f>+'[2]11-1'!$W$39</f>
        <v>0</v>
      </c>
      <c r="J94" s="8">
        <f t="shared" si="3"/>
        <v>0</v>
      </c>
      <c r="K94" s="8">
        <f>+'[2]Dimanche 9H30'!P46</f>
        <v>0</v>
      </c>
      <c r="L94" s="51">
        <f>+'[2]Dimanche 9H30'!Q46</f>
        <v>0</v>
      </c>
      <c r="M94" s="69"/>
      <c r="N94" s="140"/>
    </row>
    <row r="95" spans="1:18" ht="15" hidden="1" thickBot="1" x14ac:dyDescent="0.35">
      <c r="A95" s="92"/>
      <c r="B95" s="132" t="s">
        <v>67</v>
      </c>
      <c r="C95" s="122" t="s">
        <v>55</v>
      </c>
      <c r="D95" s="125" t="str">
        <f>+'[2]Dimanche 9H30'!M47</f>
        <v>LES CARQUOIS DE CREGY</v>
      </c>
      <c r="E95" s="125" t="str">
        <f>+'[2]Dimanche 9H30'!E47</f>
        <v>EVRAERT</v>
      </c>
      <c r="F95" s="125" t="str">
        <f>+'[2]Dimanche 9H30'!H47</f>
        <v>Sandrine</v>
      </c>
      <c r="G95" s="133" t="str">
        <f>+'[2]Dimanche 9H30'!O47</f>
        <v>D</v>
      </c>
      <c r="H95" s="133">
        <f>+'[2]11-1'!$AE$18</f>
        <v>11</v>
      </c>
      <c r="I95" s="133">
        <f>+'[2]11-1'!$AE$39</f>
        <v>13</v>
      </c>
      <c r="J95" s="133">
        <f t="shared" si="3"/>
        <v>24</v>
      </c>
      <c r="K95" s="133">
        <f>+'[2]Dimanche 9H30'!P47</f>
        <v>0</v>
      </c>
      <c r="L95" s="134">
        <f>+'[2]Dimanche 9H30'!Q47</f>
        <v>0</v>
      </c>
      <c r="M95" s="135"/>
      <c r="N95" s="140" t="s">
        <v>304</v>
      </c>
    </row>
    <row r="96" spans="1:18" hidden="1" x14ac:dyDescent="0.3">
      <c r="A96" s="92"/>
      <c r="B96" s="81" t="s">
        <v>67</v>
      </c>
      <c r="C96" s="13" t="s">
        <v>56</v>
      </c>
      <c r="D96" s="13">
        <f>+'[2]Dimanche 9H30'!M48</f>
        <v>0</v>
      </c>
      <c r="E96" s="13">
        <f>+'[2]Dimanche 9H30'!E48</f>
        <v>0</v>
      </c>
      <c r="F96" s="13">
        <f>+'[2]Dimanche 9H30'!H48</f>
        <v>0</v>
      </c>
      <c r="G96" s="12">
        <f>+'[2]Dimanche 9H30'!O48</f>
        <v>0</v>
      </c>
      <c r="H96" s="12">
        <f>+'[2]12-1'!$G$18</f>
        <v>0</v>
      </c>
      <c r="I96" s="12">
        <f>+'[2]12-1'!$G$39</f>
        <v>0</v>
      </c>
      <c r="J96" s="12">
        <f t="shared" si="3"/>
        <v>0</v>
      </c>
      <c r="K96" s="12">
        <f>+'[2]Dimanche 9H30'!P48</f>
        <v>0</v>
      </c>
      <c r="L96" s="53">
        <f>+'[2]Dimanche 9H30'!Q48</f>
        <v>0</v>
      </c>
      <c r="M96" s="68"/>
    </row>
    <row r="97" spans="1:13" hidden="1" x14ac:dyDescent="0.3">
      <c r="A97" s="92"/>
      <c r="B97" s="79" t="s">
        <v>67</v>
      </c>
      <c r="C97" s="9" t="s">
        <v>57</v>
      </c>
      <c r="D97" s="9">
        <f>+'[2]Dimanche 9H30'!M49</f>
        <v>0</v>
      </c>
      <c r="E97" s="9">
        <f>+'[2]Dimanche 9H30'!E49</f>
        <v>0</v>
      </c>
      <c r="F97" s="9">
        <f>+'[2]Dimanche 9H30'!H49</f>
        <v>0</v>
      </c>
      <c r="G97" s="8">
        <f>+'[2]Dimanche 9H30'!O49</f>
        <v>0</v>
      </c>
      <c r="H97" s="8">
        <f>+'[2]12-1'!$O$18</f>
        <v>0</v>
      </c>
      <c r="I97" s="8">
        <f>+'[2]12-1'!$O$39</f>
        <v>0</v>
      </c>
      <c r="J97" s="8">
        <f t="shared" si="3"/>
        <v>0</v>
      </c>
      <c r="K97" s="8">
        <f>+'[2]Dimanche 9H30'!P49</f>
        <v>0</v>
      </c>
      <c r="L97" s="51">
        <f>+'[2]Dimanche 9H30'!Q49</f>
        <v>0</v>
      </c>
      <c r="M97" s="69"/>
    </row>
    <row r="98" spans="1:13" hidden="1" x14ac:dyDescent="0.3">
      <c r="A98" s="92"/>
      <c r="B98" s="79" t="s">
        <v>67</v>
      </c>
      <c r="C98" s="9" t="s">
        <v>58</v>
      </c>
      <c r="D98" s="9">
        <f>+'[2]Dimanche 9H30'!M50</f>
        <v>0</v>
      </c>
      <c r="E98" s="9">
        <f>+'[2]Dimanche 9H30'!E50</f>
        <v>0</v>
      </c>
      <c r="F98" s="9">
        <f>+'[2]Dimanche 9H30'!H50</f>
        <v>0</v>
      </c>
      <c r="G98" s="8">
        <f>+'[2]Dimanche 9H30'!O50</f>
        <v>0</v>
      </c>
      <c r="H98" s="8">
        <f>+'[2]12-1'!$W$18</f>
        <v>0</v>
      </c>
      <c r="I98" s="8">
        <f>+'[2]12-1'!$W$39</f>
        <v>0</v>
      </c>
      <c r="J98" s="8">
        <f t="shared" si="3"/>
        <v>0</v>
      </c>
      <c r="K98" s="8">
        <f>+'[2]Dimanche 9H30'!P50</f>
        <v>0</v>
      </c>
      <c r="L98" s="51">
        <f>+'[2]Dimanche 9H30'!Q50</f>
        <v>0</v>
      </c>
      <c r="M98" s="69"/>
    </row>
    <row r="99" spans="1:13" ht="15" hidden="1" thickBot="1" x14ac:dyDescent="0.35">
      <c r="A99" s="93"/>
      <c r="B99" s="82" t="s">
        <v>67</v>
      </c>
      <c r="C99" s="15" t="s">
        <v>59</v>
      </c>
      <c r="D99" s="15">
        <f>+'[2]Dimanche 9H30'!M51</f>
        <v>0</v>
      </c>
      <c r="E99" s="15">
        <f>+'[2]Dimanche 9H30'!E51</f>
        <v>0</v>
      </c>
      <c r="F99" s="15">
        <f>+'[2]Dimanche 9H30'!H51</f>
        <v>0</v>
      </c>
      <c r="G99" s="14">
        <f>+'[2]Dimanche 9H30'!O51</f>
        <v>0</v>
      </c>
      <c r="H99" s="14">
        <f>+'[2]12-1'!$AE$18</f>
        <v>0</v>
      </c>
      <c r="I99" s="14">
        <f>+'[2]12-1'!$AE$39</f>
        <v>0</v>
      </c>
      <c r="J99" s="14">
        <f t="shared" si="3"/>
        <v>0</v>
      </c>
      <c r="K99" s="14">
        <f>+'[2]Dimanche 9H30'!P51</f>
        <v>0</v>
      </c>
      <c r="L99" s="54">
        <f>+'[2]Dimanche 9H30'!Q51</f>
        <v>0</v>
      </c>
      <c r="M99" s="105"/>
    </row>
    <row r="100" spans="1:13" ht="15" hidden="1" thickTop="1" x14ac:dyDescent="0.3">
      <c r="A100" s="94" t="s">
        <v>64</v>
      </c>
      <c r="B100" s="83" t="s">
        <v>117</v>
      </c>
      <c r="C100" s="23" t="s">
        <v>12</v>
      </c>
      <c r="D100" s="23">
        <f>+'[3]Dimanche 12H00'!M4</f>
        <v>0</v>
      </c>
      <c r="E100" s="23">
        <f>+'[3]Dimanche 12H00'!E4</f>
        <v>0</v>
      </c>
      <c r="F100" s="23">
        <f>+'[3]Dimanche 12H00'!H4</f>
        <v>0</v>
      </c>
      <c r="G100" s="22">
        <f>+'[3]Dimanche 12H00'!O4</f>
        <v>0</v>
      </c>
      <c r="H100" s="22">
        <f>+'[3]1-1'!$G$18</f>
        <v>0</v>
      </c>
      <c r="I100" s="22">
        <f>+'[3]1-1'!$G$39</f>
        <v>0</v>
      </c>
      <c r="J100" s="22">
        <f>+I100+H100</f>
        <v>0</v>
      </c>
      <c r="K100" s="22">
        <f>+'[3]Dimanche 12H00'!P4</f>
        <v>0</v>
      </c>
      <c r="L100" s="55">
        <f>+'[3]Dimanche 12H00'!Q4</f>
        <v>0</v>
      </c>
      <c r="M100" s="106"/>
    </row>
    <row r="101" spans="1:13" hidden="1" x14ac:dyDescent="0.3">
      <c r="A101" s="95"/>
      <c r="B101" s="84" t="s">
        <v>117</v>
      </c>
      <c r="C101" s="25" t="s">
        <v>13</v>
      </c>
      <c r="D101" s="25">
        <f>+'[3]Dimanche 12H00'!M5</f>
        <v>0</v>
      </c>
      <c r="E101" s="25">
        <f>+'[3]Dimanche 12H00'!E5</f>
        <v>0</v>
      </c>
      <c r="F101" s="25">
        <f>+'[3]Dimanche 12H00'!H5</f>
        <v>0</v>
      </c>
      <c r="G101" s="24">
        <f>+'[3]Dimanche 12H00'!O5</f>
        <v>0</v>
      </c>
      <c r="H101" s="24">
        <f>+'[3]1-1'!$O$18</f>
        <v>0</v>
      </c>
      <c r="I101" s="24">
        <f>+'[3]1-1'!$O$39</f>
        <v>0</v>
      </c>
      <c r="J101" s="24">
        <f t="shared" ref="J101:J147" si="4">+I101+H101</f>
        <v>0</v>
      </c>
      <c r="K101" s="24">
        <f>+'[3]Dimanche 12H00'!P5</f>
        <v>0</v>
      </c>
      <c r="L101" s="56">
        <f>+'[3]Dimanche 12H00'!Q5</f>
        <v>0</v>
      </c>
      <c r="M101" s="107"/>
    </row>
    <row r="102" spans="1:13" hidden="1" x14ac:dyDescent="0.3">
      <c r="A102" s="95"/>
      <c r="B102" s="84" t="s">
        <v>117</v>
      </c>
      <c r="C102" s="25" t="s">
        <v>14</v>
      </c>
      <c r="D102" s="25">
        <f>+'[3]Dimanche 12H00'!M6</f>
        <v>0</v>
      </c>
      <c r="E102" s="25">
        <f>+'[3]Dimanche 12H00'!E6</f>
        <v>0</v>
      </c>
      <c r="F102" s="25">
        <f>+'[3]Dimanche 12H00'!H6</f>
        <v>0</v>
      </c>
      <c r="G102" s="24">
        <f>+'[3]Dimanche 12H00'!O6</f>
        <v>0</v>
      </c>
      <c r="H102" s="24">
        <f>+'[3]1-1'!$W$18</f>
        <v>0</v>
      </c>
      <c r="I102" s="24">
        <f>+'[3]1-1'!$W$39</f>
        <v>0</v>
      </c>
      <c r="J102" s="24">
        <f t="shared" si="4"/>
        <v>0</v>
      </c>
      <c r="K102" s="24">
        <f>+'[3]Dimanche 12H00'!P6</f>
        <v>0</v>
      </c>
      <c r="L102" s="56">
        <f>+'[3]Dimanche 12H00'!Q6</f>
        <v>0</v>
      </c>
      <c r="M102" s="107"/>
    </row>
    <row r="103" spans="1:13" ht="15" hidden="1" thickBot="1" x14ac:dyDescent="0.35">
      <c r="A103" s="95"/>
      <c r="B103" s="85" t="s">
        <v>117</v>
      </c>
      <c r="C103" s="27" t="s">
        <v>15</v>
      </c>
      <c r="D103" s="27">
        <f>+'[3]Dimanche 12H00'!M7</f>
        <v>0</v>
      </c>
      <c r="E103" s="27">
        <f>+'[3]Dimanche 12H00'!E7</f>
        <v>0</v>
      </c>
      <c r="F103" s="27">
        <f>+'[3]Dimanche 12H00'!H7</f>
        <v>0</v>
      </c>
      <c r="G103" s="26">
        <f>+'[3]Dimanche 12H00'!O7</f>
        <v>0</v>
      </c>
      <c r="H103" s="26">
        <f>+'[3]1-1'!$AE$18</f>
        <v>0</v>
      </c>
      <c r="I103" s="26">
        <f>+'[3]1-1'!$AE$39</f>
        <v>0</v>
      </c>
      <c r="J103" s="26">
        <f t="shared" si="4"/>
        <v>0</v>
      </c>
      <c r="K103" s="26">
        <f>+'[3]Dimanche 12H00'!P7</f>
        <v>0</v>
      </c>
      <c r="L103" s="57">
        <f>+'[3]Dimanche 12H00'!Q7</f>
        <v>0</v>
      </c>
      <c r="M103" s="108"/>
    </row>
    <row r="104" spans="1:13" hidden="1" x14ac:dyDescent="0.3">
      <c r="A104" s="95"/>
      <c r="B104" s="86" t="s">
        <v>117</v>
      </c>
      <c r="C104" s="29" t="s">
        <v>16</v>
      </c>
      <c r="D104" s="29">
        <f>+'[3]Dimanche 12H00'!M8</f>
        <v>0</v>
      </c>
      <c r="E104" s="29">
        <f>+'[3]Dimanche 12H00'!E8</f>
        <v>0</v>
      </c>
      <c r="F104" s="29">
        <f>+'[3]Dimanche 12H00'!H8</f>
        <v>0</v>
      </c>
      <c r="G104" s="28">
        <f>+'[3]Dimanche 12H00'!O8</f>
        <v>0</v>
      </c>
      <c r="H104" s="28">
        <f>+'[3]2-1'!$G$18</f>
        <v>0</v>
      </c>
      <c r="I104" s="28">
        <f>+'[3]2-1'!$G$39</f>
        <v>0</v>
      </c>
      <c r="J104" s="28">
        <f t="shared" si="4"/>
        <v>0</v>
      </c>
      <c r="K104" s="28">
        <f>+'[3]Dimanche 12H00'!P8</f>
        <v>0</v>
      </c>
      <c r="L104" s="58">
        <f>+'[3]Dimanche 12H00'!Q8</f>
        <v>0</v>
      </c>
      <c r="M104" s="109"/>
    </row>
    <row r="105" spans="1:13" hidden="1" x14ac:dyDescent="0.3">
      <c r="A105" s="95"/>
      <c r="B105" s="84" t="s">
        <v>117</v>
      </c>
      <c r="C105" s="25" t="s">
        <v>17</v>
      </c>
      <c r="D105" s="25">
        <f>+'[3]Dimanche 12H00'!M9</f>
        <v>0</v>
      </c>
      <c r="E105" s="25">
        <f>+'[3]Dimanche 12H00'!E9</f>
        <v>0</v>
      </c>
      <c r="F105" s="25">
        <f>+'[3]Dimanche 12H00'!H9</f>
        <v>0</v>
      </c>
      <c r="G105" s="24">
        <f>+'[3]Dimanche 12H00'!O9</f>
        <v>0</v>
      </c>
      <c r="H105" s="24">
        <f>+'[3]2-1'!$O$18</f>
        <v>0</v>
      </c>
      <c r="I105" s="24">
        <f>+'[3]2-1'!$O$39</f>
        <v>0</v>
      </c>
      <c r="J105" s="24">
        <f t="shared" si="4"/>
        <v>0</v>
      </c>
      <c r="K105" s="24">
        <f>+'[3]Dimanche 12H00'!P9</f>
        <v>0</v>
      </c>
      <c r="L105" s="56">
        <f>+'[3]Dimanche 12H00'!Q9</f>
        <v>0</v>
      </c>
      <c r="M105" s="107"/>
    </row>
    <row r="106" spans="1:13" hidden="1" x14ac:dyDescent="0.3">
      <c r="A106" s="95"/>
      <c r="B106" s="84" t="s">
        <v>117</v>
      </c>
      <c r="C106" s="25" t="s">
        <v>18</v>
      </c>
      <c r="D106" s="25">
        <f>+'[3]Dimanche 12H00'!M10</f>
        <v>0</v>
      </c>
      <c r="E106" s="25">
        <f>+'[3]Dimanche 12H00'!E10</f>
        <v>0</v>
      </c>
      <c r="F106" s="25">
        <f>+'[3]Dimanche 12H00'!H10</f>
        <v>0</v>
      </c>
      <c r="G106" s="24">
        <f>+'[3]Dimanche 12H00'!O10</f>
        <v>0</v>
      </c>
      <c r="H106" s="24">
        <f>+'[3]2-1'!$W$18</f>
        <v>0</v>
      </c>
      <c r="I106" s="24">
        <f>+'[3]2-1'!$W$39</f>
        <v>0</v>
      </c>
      <c r="J106" s="24">
        <f t="shared" si="4"/>
        <v>0</v>
      </c>
      <c r="K106" s="24">
        <f>+'[3]Dimanche 12H00'!P10</f>
        <v>0</v>
      </c>
      <c r="L106" s="56">
        <f>+'[3]Dimanche 12H00'!Q10</f>
        <v>0</v>
      </c>
      <c r="M106" s="107"/>
    </row>
    <row r="107" spans="1:13" ht="15" hidden="1" thickBot="1" x14ac:dyDescent="0.35">
      <c r="A107" s="95"/>
      <c r="B107" s="85" t="s">
        <v>117</v>
      </c>
      <c r="C107" s="27" t="s">
        <v>19</v>
      </c>
      <c r="D107" s="27">
        <f>+'[3]Dimanche 12H00'!M11</f>
        <v>0</v>
      </c>
      <c r="E107" s="27">
        <f>+'[3]Dimanche 12H00'!E11</f>
        <v>0</v>
      </c>
      <c r="F107" s="27">
        <f>+'[3]Dimanche 12H00'!H11</f>
        <v>0</v>
      </c>
      <c r="G107" s="26">
        <f>+'[3]Dimanche 12H00'!O11</f>
        <v>0</v>
      </c>
      <c r="H107" s="26">
        <f>+'[3]2-1'!$AE$18</f>
        <v>0</v>
      </c>
      <c r="I107" s="26">
        <f>+'[3]2-1'!$AE$39</f>
        <v>0</v>
      </c>
      <c r="J107" s="26">
        <f t="shared" si="4"/>
        <v>0</v>
      </c>
      <c r="K107" s="26">
        <f>+'[3]Dimanche 12H00'!P11</f>
        <v>0</v>
      </c>
      <c r="L107" s="57">
        <f>+'[3]Dimanche 12H00'!Q11</f>
        <v>0</v>
      </c>
      <c r="M107" s="108"/>
    </row>
    <row r="108" spans="1:13" hidden="1" x14ac:dyDescent="0.3">
      <c r="A108" s="95"/>
      <c r="B108" s="86" t="s">
        <v>117</v>
      </c>
      <c r="C108" s="29" t="s">
        <v>20</v>
      </c>
      <c r="D108" s="29">
        <f>+'[3]Dimanche 12H00'!M12</f>
        <v>0</v>
      </c>
      <c r="E108" s="29">
        <f>+'[3]Dimanche 12H00'!E12</f>
        <v>0</v>
      </c>
      <c r="F108" s="29">
        <f>+'[3]Dimanche 12H00'!H12</f>
        <v>0</v>
      </c>
      <c r="G108" s="28">
        <f>+'[3]Dimanche 12H00'!O12</f>
        <v>0</v>
      </c>
      <c r="H108" s="28">
        <f>+'[3]3-1'!$G$18</f>
        <v>0</v>
      </c>
      <c r="I108" s="28">
        <f>+'[3]3-1'!$G$39</f>
        <v>0</v>
      </c>
      <c r="J108" s="28">
        <f t="shared" si="4"/>
        <v>0</v>
      </c>
      <c r="K108" s="28">
        <f>+'[3]Dimanche 12H00'!P12</f>
        <v>0</v>
      </c>
      <c r="L108" s="58">
        <f>+'[3]Dimanche 12H00'!Q12</f>
        <v>0</v>
      </c>
      <c r="M108" s="109"/>
    </row>
    <row r="109" spans="1:13" hidden="1" x14ac:dyDescent="0.3">
      <c r="A109" s="95"/>
      <c r="B109" s="84" t="s">
        <v>117</v>
      </c>
      <c r="C109" s="25" t="s">
        <v>21</v>
      </c>
      <c r="D109" s="25">
        <f>+'[3]Dimanche 12H00'!M13</f>
        <v>0</v>
      </c>
      <c r="E109" s="25">
        <f>+'[3]Dimanche 12H00'!E13</f>
        <v>0</v>
      </c>
      <c r="F109" s="25">
        <f>+'[3]Dimanche 12H00'!H13</f>
        <v>0</v>
      </c>
      <c r="G109" s="24">
        <f>+'[3]Dimanche 12H00'!O13</f>
        <v>0</v>
      </c>
      <c r="H109" s="24">
        <f>+'[3]3-1'!$O$18</f>
        <v>0</v>
      </c>
      <c r="I109" s="24">
        <f>+'[3]3-1'!$O$39</f>
        <v>0</v>
      </c>
      <c r="J109" s="24">
        <f t="shared" si="4"/>
        <v>0</v>
      </c>
      <c r="K109" s="24">
        <f>+'[3]Dimanche 12H00'!P13</f>
        <v>0</v>
      </c>
      <c r="L109" s="56">
        <f>+'[3]Dimanche 12H00'!Q13</f>
        <v>0</v>
      </c>
      <c r="M109" s="107"/>
    </row>
    <row r="110" spans="1:13" hidden="1" x14ac:dyDescent="0.3">
      <c r="A110" s="95"/>
      <c r="B110" s="84" t="s">
        <v>117</v>
      </c>
      <c r="C110" s="25" t="s">
        <v>22</v>
      </c>
      <c r="D110" s="25">
        <f>+'[3]Dimanche 12H00'!M14</f>
        <v>0</v>
      </c>
      <c r="E110" s="25">
        <f>+'[3]Dimanche 12H00'!E14</f>
        <v>0</v>
      </c>
      <c r="F110" s="25">
        <f>+'[3]Dimanche 12H00'!H14</f>
        <v>0</v>
      </c>
      <c r="G110" s="24">
        <f>+'[3]Dimanche 12H00'!O14</f>
        <v>0</v>
      </c>
      <c r="H110" s="24">
        <f>+'[3]3-1'!$W$18</f>
        <v>0</v>
      </c>
      <c r="I110" s="24">
        <f>+'[3]3-1'!$W$39</f>
        <v>0</v>
      </c>
      <c r="J110" s="24">
        <f t="shared" si="4"/>
        <v>0</v>
      </c>
      <c r="K110" s="24">
        <f>+'[3]Dimanche 12H00'!P14</f>
        <v>0</v>
      </c>
      <c r="L110" s="56">
        <f>+'[3]Dimanche 12H00'!Q14</f>
        <v>0</v>
      </c>
      <c r="M110" s="107"/>
    </row>
    <row r="111" spans="1:13" ht="15" hidden="1" thickBot="1" x14ac:dyDescent="0.35">
      <c r="A111" s="95"/>
      <c r="B111" s="85" t="s">
        <v>117</v>
      </c>
      <c r="C111" s="27" t="s">
        <v>23</v>
      </c>
      <c r="D111" s="27">
        <f>+'[3]Dimanche 12H00'!M15</f>
        <v>0</v>
      </c>
      <c r="E111" s="27">
        <f>+'[3]Dimanche 12H00'!E15</f>
        <v>0</v>
      </c>
      <c r="F111" s="27">
        <f>+'[3]Dimanche 12H00'!H15</f>
        <v>0</v>
      </c>
      <c r="G111" s="26">
        <f>+'[3]Dimanche 12H00'!O15</f>
        <v>0</v>
      </c>
      <c r="H111" s="26">
        <f>+'[3]3-1'!$AE$18</f>
        <v>0</v>
      </c>
      <c r="I111" s="26">
        <f>+'[3]3-1'!$AE$39</f>
        <v>0</v>
      </c>
      <c r="J111" s="26">
        <f t="shared" si="4"/>
        <v>0</v>
      </c>
      <c r="K111" s="26">
        <f>+'[3]Dimanche 12H00'!P15</f>
        <v>0</v>
      </c>
      <c r="L111" s="57">
        <f>+'[3]Dimanche 12H00'!Q15</f>
        <v>0</v>
      </c>
      <c r="M111" s="108"/>
    </row>
    <row r="112" spans="1:13" hidden="1" x14ac:dyDescent="0.3">
      <c r="A112" s="95"/>
      <c r="B112" s="173" t="s">
        <v>117</v>
      </c>
      <c r="C112" s="174" t="s">
        <v>24</v>
      </c>
      <c r="D112" s="174">
        <f>+'[3]Dimanche 12H00'!M16</f>
        <v>0</v>
      </c>
      <c r="E112" s="174">
        <f>+'[3]Dimanche 12H00'!E16</f>
        <v>0</v>
      </c>
      <c r="F112" s="174">
        <f>+'[3]Dimanche 12H00'!H16</f>
        <v>0</v>
      </c>
      <c r="G112" s="175">
        <f>+'[3]Dimanche 12H00'!O16</f>
        <v>0</v>
      </c>
      <c r="H112" s="175">
        <f>+'[3]4-1'!$G$18</f>
        <v>0</v>
      </c>
      <c r="I112" s="175">
        <f>+'[3]4-1'!$G$39</f>
        <v>0</v>
      </c>
      <c r="J112" s="175">
        <f t="shared" si="4"/>
        <v>0</v>
      </c>
      <c r="K112" s="28">
        <f>+'[3]Dimanche 12H00'!P16</f>
        <v>0</v>
      </c>
      <c r="L112" s="58">
        <f>+'[3]Dimanche 12H00'!Q16</f>
        <v>0</v>
      </c>
      <c r="M112" s="109"/>
    </row>
    <row r="113" spans="1:121" hidden="1" x14ac:dyDescent="0.3">
      <c r="A113" s="95"/>
      <c r="B113" s="176" t="s">
        <v>117</v>
      </c>
      <c r="C113" s="177" t="s">
        <v>25</v>
      </c>
      <c r="D113" s="177">
        <f>+'[3]Dimanche 12H00'!M17</f>
        <v>0</v>
      </c>
      <c r="E113" s="177">
        <f>+'[3]Dimanche 12H00'!E17</f>
        <v>0</v>
      </c>
      <c r="F113" s="177">
        <f>+'[3]Dimanche 12H00'!H17</f>
        <v>0</v>
      </c>
      <c r="G113" s="178">
        <f>+'[3]Dimanche 12H00'!O17</f>
        <v>0</v>
      </c>
      <c r="H113" s="178">
        <f>+'[3]4-1'!$O$18</f>
        <v>0</v>
      </c>
      <c r="I113" s="178">
        <f>+'[3]4-1'!$O$39</f>
        <v>0</v>
      </c>
      <c r="J113" s="178">
        <f t="shared" si="4"/>
        <v>0</v>
      </c>
      <c r="K113" s="24">
        <f>+'[3]Dimanche 12H00'!P17</f>
        <v>0</v>
      </c>
      <c r="L113" s="56">
        <f>+'[3]Dimanche 12H00'!Q17</f>
        <v>0</v>
      </c>
      <c r="M113" s="107"/>
    </row>
    <row r="114" spans="1:121" hidden="1" x14ac:dyDescent="0.3">
      <c r="A114" s="95"/>
      <c r="B114" s="176" t="s">
        <v>117</v>
      </c>
      <c r="C114" s="177" t="s">
        <v>26</v>
      </c>
      <c r="D114" s="177">
        <f>+'[3]Dimanche 12H00'!M18</f>
        <v>0</v>
      </c>
      <c r="E114" s="177">
        <f>+'[3]Dimanche 12H00'!E18</f>
        <v>0</v>
      </c>
      <c r="F114" s="177">
        <f>+'[3]Dimanche 12H00'!H18</f>
        <v>0</v>
      </c>
      <c r="G114" s="178">
        <f>+'[3]Dimanche 12H00'!O18</f>
        <v>0</v>
      </c>
      <c r="H114" s="178">
        <f>+'[3]4-1'!$W$18</f>
        <v>0</v>
      </c>
      <c r="I114" s="178">
        <f>+'[3]4-1'!$W$39</f>
        <v>0</v>
      </c>
      <c r="J114" s="178">
        <f t="shared" si="4"/>
        <v>0</v>
      </c>
      <c r="K114" s="24">
        <f>+'[3]Dimanche 12H00'!P18</f>
        <v>0</v>
      </c>
      <c r="L114" s="56">
        <f>+'[3]Dimanche 12H00'!Q18</f>
        <v>0</v>
      </c>
      <c r="M114" s="107"/>
    </row>
    <row r="115" spans="1:121" ht="15" hidden="1" thickBot="1" x14ac:dyDescent="0.35">
      <c r="A115" s="95"/>
      <c r="B115" s="179" t="s">
        <v>117</v>
      </c>
      <c r="C115" s="180" t="s">
        <v>27</v>
      </c>
      <c r="D115" s="180">
        <f>+'[3]Dimanche 12H00'!M19</f>
        <v>0</v>
      </c>
      <c r="E115" s="180">
        <f>+'[3]Dimanche 12H00'!E19</f>
        <v>0</v>
      </c>
      <c r="F115" s="180">
        <f>+'[3]Dimanche 12H00'!H19</f>
        <v>0</v>
      </c>
      <c r="G115" s="181">
        <f>+'[3]Dimanche 12H00'!O19</f>
        <v>0</v>
      </c>
      <c r="H115" s="181">
        <f>+'[3]4-1'!$AE$18</f>
        <v>0</v>
      </c>
      <c r="I115" s="181">
        <f>+'[3]4-1'!$AE$39</f>
        <v>0</v>
      </c>
      <c r="J115" s="181">
        <f t="shared" si="4"/>
        <v>0</v>
      </c>
      <c r="K115" s="26">
        <f>+'[3]Dimanche 12H00'!P19</f>
        <v>0</v>
      </c>
      <c r="L115" s="57">
        <f>+'[3]Dimanche 12H00'!Q19</f>
        <v>0</v>
      </c>
      <c r="M115" s="108"/>
    </row>
    <row r="116" spans="1:121" hidden="1" x14ac:dyDescent="0.3">
      <c r="A116" s="95"/>
      <c r="B116" s="173" t="s">
        <v>117</v>
      </c>
      <c r="C116" s="174" t="s">
        <v>28</v>
      </c>
      <c r="D116" s="174" t="str">
        <f>+'[3]Dimanche 12H00'!M20</f>
        <v>CIE D'ARC DE TORCY</v>
      </c>
      <c r="E116" s="174" t="str">
        <f>+'[3]Dimanche 12H00'!E20</f>
        <v>ETIEVANT</v>
      </c>
      <c r="F116" s="174" t="str">
        <f>+'[3]Dimanche 12H00'!H20</f>
        <v>Dominique</v>
      </c>
      <c r="G116" s="175" t="str">
        <f>+'[3]Dimanche 12H00'!O20</f>
        <v>H</v>
      </c>
      <c r="H116" s="175">
        <f>+'[3]5-1'!$G$18</f>
        <v>25</v>
      </c>
      <c r="I116" s="175">
        <f>+'[3]5-1'!$G$39</f>
        <v>14</v>
      </c>
      <c r="J116" s="175">
        <f t="shared" si="4"/>
        <v>39</v>
      </c>
      <c r="K116" s="28">
        <f>+'[3]Dimanche 12H00'!P20</f>
        <v>1</v>
      </c>
      <c r="L116" s="58">
        <f>+'[3]Dimanche 12H00'!Q20</f>
        <v>13</v>
      </c>
      <c r="M116" s="109"/>
    </row>
    <row r="117" spans="1:121" hidden="1" x14ac:dyDescent="0.3">
      <c r="A117" s="95"/>
      <c r="B117" s="176" t="s">
        <v>117</v>
      </c>
      <c r="C117" s="177" t="s">
        <v>29</v>
      </c>
      <c r="D117" s="177" t="str">
        <f>+'[3]Dimanche 12H00'!M21</f>
        <v>LES DRAGONNIERS</v>
      </c>
      <c r="E117" s="177" t="str">
        <f>+'[3]Dimanche 12H00'!E21</f>
        <v>MARTY</v>
      </c>
      <c r="F117" s="177" t="str">
        <f>+'[3]Dimanche 12H00'!H21</f>
        <v>Cédric</v>
      </c>
      <c r="G117" s="178" t="str">
        <f>+'[3]Dimanche 12H00'!O21</f>
        <v>H</v>
      </c>
      <c r="H117" s="178">
        <f>+'[3]5-1'!$O$18</f>
        <v>4</v>
      </c>
      <c r="I117" s="178">
        <f>+'[3]5-1'!$O$39</f>
        <v>16</v>
      </c>
      <c r="J117" s="178">
        <f t="shared" si="4"/>
        <v>20</v>
      </c>
      <c r="K117" s="24">
        <f>+'[3]Dimanche 12H00'!P21</f>
        <v>1</v>
      </c>
      <c r="L117" s="56">
        <f>+'[3]Dimanche 12H00'!Q21</f>
        <v>13</v>
      </c>
      <c r="M117" s="107"/>
    </row>
    <row r="118" spans="1:121" hidden="1" x14ac:dyDescent="0.3">
      <c r="A118" s="95"/>
      <c r="B118" s="169" t="s">
        <v>117</v>
      </c>
      <c r="C118" s="124" t="s">
        <v>30</v>
      </c>
      <c r="D118" s="124" t="str">
        <f>+'[3]Dimanche 12H00'!M22</f>
        <v>TIR A L'ARC NANGISSIEN</v>
      </c>
      <c r="E118" s="124" t="str">
        <f>+'[3]Dimanche 12H00'!E22</f>
        <v>LOMBARD</v>
      </c>
      <c r="F118" s="124" t="str">
        <f>+'[3]Dimanche 12H00'!H22</f>
        <v>Alexandre</v>
      </c>
      <c r="G118" s="141" t="str">
        <f>+'[3]Dimanche 12H00'!O22</f>
        <v>H</v>
      </c>
      <c r="H118" s="141">
        <f>+'[3]5-1'!$W$18</f>
        <v>5</v>
      </c>
      <c r="I118" s="141">
        <f>+'[3]5-1'!$W$39</f>
        <v>13</v>
      </c>
      <c r="J118" s="141">
        <f t="shared" si="4"/>
        <v>18</v>
      </c>
      <c r="K118" s="24">
        <f>+'[3]Dimanche 12H00'!P22</f>
        <v>0</v>
      </c>
      <c r="L118" s="56">
        <f>+'[3]Dimanche 12H00'!Q22</f>
        <v>0</v>
      </c>
      <c r="M118" s="107" t="s">
        <v>284</v>
      </c>
      <c r="N118" s="140" t="s">
        <v>304</v>
      </c>
    </row>
    <row r="119" spans="1:121" ht="15" hidden="1" thickBot="1" x14ac:dyDescent="0.35">
      <c r="A119" s="95"/>
      <c r="B119" s="163" t="s">
        <v>117</v>
      </c>
      <c r="C119" s="164" t="s">
        <v>31</v>
      </c>
      <c r="D119" s="125" t="str">
        <f>+'[3]Dimanche 12H00'!M23</f>
        <v>LES ARCHERS DU PHENIX</v>
      </c>
      <c r="E119" s="125" t="str">
        <f>+'[3]Dimanche 12H00'!E23</f>
        <v>MERVEILLE</v>
      </c>
      <c r="F119" s="125" t="str">
        <f>+'[3]Dimanche 12H00'!H23</f>
        <v>Alain</v>
      </c>
      <c r="G119" s="165" t="str">
        <f>+'[3]Dimanche 12H00'!O23</f>
        <v>H</v>
      </c>
      <c r="H119" s="165">
        <f>+'[3]5-1'!$AE$18</f>
        <v>31</v>
      </c>
      <c r="I119" s="165">
        <f>+'[3]5-1'!$AE$39</f>
        <v>35</v>
      </c>
      <c r="J119" s="165">
        <f t="shared" si="4"/>
        <v>66</v>
      </c>
      <c r="K119" s="26">
        <f>+'[3]Dimanche 12H00'!P23</f>
        <v>0</v>
      </c>
      <c r="L119" s="57">
        <f>+'[3]Dimanche 12H00'!Q23</f>
        <v>0</v>
      </c>
      <c r="M119" s="108" t="s">
        <v>284</v>
      </c>
      <c r="N119" s="140" t="s">
        <v>304</v>
      </c>
    </row>
    <row r="120" spans="1:121" hidden="1" x14ac:dyDescent="0.3">
      <c r="A120" s="95"/>
      <c r="B120" s="173" t="s">
        <v>117</v>
      </c>
      <c r="C120" s="174" t="s">
        <v>32</v>
      </c>
      <c r="D120" s="174" t="str">
        <f>+'[3]Dimanche 12H00'!M24</f>
        <v>LES DRAGONNIERS</v>
      </c>
      <c r="E120" s="174" t="str">
        <f>+'[3]Dimanche 12H00'!E24</f>
        <v>GUINOT</v>
      </c>
      <c r="F120" s="174" t="str">
        <f>+'[3]Dimanche 12H00'!H24</f>
        <v>Sébastien</v>
      </c>
      <c r="G120" s="175" t="str">
        <f>+'[3]Dimanche 12H00'!O24</f>
        <v>H</v>
      </c>
      <c r="H120" s="175">
        <f>+'[3]6-1'!$G$18</f>
        <v>3</v>
      </c>
      <c r="I120" s="175">
        <f>+'[3]6-1'!$G$39</f>
        <v>10</v>
      </c>
      <c r="J120" s="175">
        <f t="shared" si="4"/>
        <v>13</v>
      </c>
      <c r="K120" s="28">
        <f>+'[3]Dimanche 12H00'!P24</f>
        <v>1</v>
      </c>
      <c r="L120" s="58">
        <f>+'[3]Dimanche 12H00'!Q24</f>
        <v>13</v>
      </c>
      <c r="M120" s="109"/>
    </row>
    <row r="121" spans="1:121" hidden="1" x14ac:dyDescent="0.3">
      <c r="A121" s="95"/>
      <c r="B121" s="169" t="s">
        <v>117</v>
      </c>
      <c r="C121" s="124" t="s">
        <v>33</v>
      </c>
      <c r="D121" s="124" t="str">
        <f>+'[3]Dimanche 12H00'!M25</f>
        <v>TIR A L'ARC NANGISSIEN</v>
      </c>
      <c r="E121" s="124" t="str">
        <f>+'[3]Dimanche 12H00'!E25</f>
        <v>SCHIDLOWER</v>
      </c>
      <c r="F121" s="124" t="str">
        <f>+'[3]Dimanche 12H00'!H25</f>
        <v>Florence</v>
      </c>
      <c r="G121" s="141" t="str">
        <f>+'[3]Dimanche 12H00'!O25</f>
        <v>D</v>
      </c>
      <c r="H121" s="141">
        <f>+'[3]6-1'!$O$18</f>
        <v>14</v>
      </c>
      <c r="I121" s="141">
        <f>+'[3]6-1'!$O$39</f>
        <v>20</v>
      </c>
      <c r="J121" s="141">
        <f t="shared" si="4"/>
        <v>34</v>
      </c>
      <c r="K121" s="140">
        <f>+'[3]Dimanche 12H00'!P25</f>
        <v>0</v>
      </c>
      <c r="L121" s="144">
        <f>+'[3]Dimanche 12H00'!Q25</f>
        <v>0</v>
      </c>
      <c r="M121" s="145" t="s">
        <v>284</v>
      </c>
      <c r="N121" s="140" t="s">
        <v>304</v>
      </c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  <c r="AT121" s="140"/>
      <c r="AU121" s="140"/>
      <c r="AV121" s="140"/>
      <c r="AW121" s="140"/>
      <c r="AX121" s="140"/>
      <c r="AY121" s="140"/>
      <c r="AZ121" s="140"/>
      <c r="BA121" s="140"/>
      <c r="BB121" s="140"/>
      <c r="BC121" s="140"/>
      <c r="BD121" s="140"/>
      <c r="BE121" s="140"/>
      <c r="BF121" s="140"/>
      <c r="BG121" s="140"/>
      <c r="BH121" s="140"/>
      <c r="BI121" s="140"/>
      <c r="BJ121" s="140"/>
      <c r="BK121" s="140"/>
      <c r="BL121" s="140"/>
      <c r="BM121" s="140"/>
      <c r="BN121" s="140"/>
      <c r="BO121" s="140"/>
      <c r="BP121" s="140"/>
      <c r="BQ121" s="140"/>
      <c r="BR121" s="140"/>
      <c r="BS121" s="140"/>
      <c r="BT121" s="140"/>
      <c r="BU121" s="140"/>
      <c r="BV121" s="140"/>
      <c r="BW121" s="140"/>
      <c r="BX121" s="140"/>
      <c r="BY121" s="140"/>
      <c r="BZ121" s="140"/>
      <c r="CA121" s="140"/>
      <c r="CB121" s="140"/>
      <c r="CC121" s="140"/>
      <c r="CD121" s="140"/>
      <c r="CE121" s="140"/>
      <c r="CF121" s="140"/>
      <c r="CG121" s="140"/>
      <c r="CH121" s="140"/>
      <c r="CI121" s="140"/>
      <c r="CJ121" s="140"/>
      <c r="CK121" s="140"/>
      <c r="CL121" s="140"/>
      <c r="CM121" s="140"/>
      <c r="CN121" s="140"/>
      <c r="CO121" s="140"/>
      <c r="CP121" s="140"/>
      <c r="CQ121" s="140"/>
      <c r="CR121" s="140"/>
      <c r="CS121" s="140"/>
      <c r="CT121" s="140"/>
      <c r="CU121" s="140"/>
      <c r="CV121" s="140"/>
      <c r="CW121" s="140"/>
      <c r="CX121" s="140"/>
      <c r="CY121" s="140"/>
      <c r="CZ121" s="140"/>
      <c r="DA121" s="140"/>
      <c r="DB121" s="140"/>
      <c r="DC121" s="140"/>
      <c r="DD121" s="140"/>
      <c r="DE121" s="140"/>
      <c r="DF121" s="140"/>
      <c r="DG121" s="140"/>
      <c r="DH121" s="140"/>
      <c r="DI121" s="140"/>
      <c r="DJ121" s="140"/>
      <c r="DK121" s="140"/>
      <c r="DL121" s="140"/>
      <c r="DM121" s="140"/>
      <c r="DN121" s="140"/>
      <c r="DO121" s="140"/>
      <c r="DP121" s="140"/>
      <c r="DQ121" s="140"/>
    </row>
    <row r="122" spans="1:121" hidden="1" x14ac:dyDescent="0.3">
      <c r="A122" s="95"/>
      <c r="B122" s="169" t="s">
        <v>117</v>
      </c>
      <c r="C122" s="124" t="s">
        <v>34</v>
      </c>
      <c r="D122" s="124" t="str">
        <f>+'[3]Dimanche 12H00'!M26</f>
        <v>TIR A L'ARC NANGISSIEN</v>
      </c>
      <c r="E122" s="124" t="str">
        <f>+'[3]Dimanche 12H00'!E26</f>
        <v>LEGRAIN</v>
      </c>
      <c r="F122" s="124" t="str">
        <f>+'[3]Dimanche 12H00'!H26</f>
        <v>Annabel</v>
      </c>
      <c r="G122" s="141" t="str">
        <f>+'[3]Dimanche 12H00'!O26</f>
        <v>D</v>
      </c>
      <c r="H122" s="141">
        <f>+'[3]6-1'!$W$18</f>
        <v>13</v>
      </c>
      <c r="I122" s="141">
        <f>+'[3]6-1'!$W$39</f>
        <v>13</v>
      </c>
      <c r="J122" s="141">
        <f t="shared" si="4"/>
        <v>26</v>
      </c>
      <c r="K122" s="145">
        <f>+'[3]Dimanche 12H00'!P26</f>
        <v>0</v>
      </c>
      <c r="L122" s="144">
        <f>+'[3]Dimanche 12H00'!Q26</f>
        <v>0</v>
      </c>
      <c r="M122" s="145" t="s">
        <v>284</v>
      </c>
      <c r="N122" s="140" t="s">
        <v>304</v>
      </c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0"/>
      <c r="AZ122" s="140"/>
      <c r="BA122" s="140"/>
      <c r="BB122" s="140"/>
      <c r="BC122" s="140"/>
      <c r="BD122" s="140"/>
      <c r="BE122" s="140"/>
      <c r="BF122" s="140"/>
      <c r="BG122" s="140"/>
      <c r="BH122" s="140"/>
      <c r="BI122" s="140"/>
      <c r="BJ122" s="140"/>
      <c r="BK122" s="140"/>
      <c r="BL122" s="140"/>
      <c r="BM122" s="140"/>
      <c r="BN122" s="140"/>
      <c r="BO122" s="140"/>
      <c r="BP122" s="140"/>
      <c r="BQ122" s="140"/>
      <c r="BR122" s="140"/>
      <c r="BS122" s="140"/>
      <c r="BT122" s="140"/>
      <c r="BU122" s="140"/>
      <c r="BV122" s="140"/>
      <c r="BW122" s="140"/>
      <c r="BX122" s="140"/>
      <c r="BY122" s="140"/>
      <c r="BZ122" s="140"/>
      <c r="CA122" s="140"/>
      <c r="CB122" s="140"/>
      <c r="CC122" s="140"/>
      <c r="CD122" s="140"/>
      <c r="CE122" s="140"/>
      <c r="CF122" s="140"/>
      <c r="CG122" s="140"/>
      <c r="CH122" s="140"/>
      <c r="CI122" s="140"/>
      <c r="CJ122" s="140"/>
      <c r="CK122" s="140"/>
      <c r="CL122" s="140"/>
      <c r="CM122" s="140"/>
      <c r="CN122" s="140"/>
      <c r="CO122" s="140"/>
      <c r="CP122" s="140"/>
      <c r="CQ122" s="140"/>
      <c r="CR122" s="140"/>
      <c r="CS122" s="140"/>
      <c r="CT122" s="140"/>
      <c r="CU122" s="140"/>
      <c r="CV122" s="140"/>
      <c r="CW122" s="140"/>
      <c r="CX122" s="140"/>
      <c r="CY122" s="140"/>
      <c r="CZ122" s="140"/>
      <c r="DA122" s="140"/>
      <c r="DB122" s="140"/>
      <c r="DC122" s="140"/>
      <c r="DD122" s="140"/>
      <c r="DE122" s="140"/>
      <c r="DF122" s="140"/>
      <c r="DG122" s="140"/>
      <c r="DH122" s="140"/>
      <c r="DI122" s="140"/>
      <c r="DJ122" s="140"/>
      <c r="DK122" s="140"/>
      <c r="DL122" s="140"/>
      <c r="DM122" s="140"/>
      <c r="DN122" s="140"/>
      <c r="DO122" s="140"/>
      <c r="DP122" s="140"/>
      <c r="DQ122" s="140"/>
    </row>
    <row r="123" spans="1:121" ht="15" hidden="1" thickBot="1" x14ac:dyDescent="0.35">
      <c r="A123" s="95"/>
      <c r="B123" s="182" t="s">
        <v>117</v>
      </c>
      <c r="C123" s="183" t="s">
        <v>35</v>
      </c>
      <c r="D123" s="124" t="str">
        <f>+'[3]Dimanche 12H00'!M27</f>
        <v>CIE D'ARC DE VILLEMOMBLE</v>
      </c>
      <c r="E123" s="124" t="str">
        <f>+'[3]Dimanche 12H00'!E27</f>
        <v>EPIVENT</v>
      </c>
      <c r="F123" s="124" t="str">
        <f>+'[3]Dimanche 12H00'!H27</f>
        <v>Yves</v>
      </c>
      <c r="G123" s="184" t="str">
        <f>+'[3]Dimanche 12H00'!O27</f>
        <v>H</v>
      </c>
      <c r="H123" s="184">
        <f>+'[3]6-1'!$AE$18</f>
        <v>7</v>
      </c>
      <c r="I123" s="184">
        <f>+'[3]6-1'!$AE$39</f>
        <v>12</v>
      </c>
      <c r="J123" s="184">
        <f t="shared" si="4"/>
        <v>19</v>
      </c>
      <c r="K123" s="140">
        <f>+'[3]Dimanche 12H00'!P27</f>
        <v>0</v>
      </c>
      <c r="L123" s="57">
        <f>+'[3]Dimanche 12H00'!Q27</f>
        <v>0</v>
      </c>
      <c r="M123" s="108"/>
      <c r="N123" s="140" t="s">
        <v>304</v>
      </c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0"/>
      <c r="AZ123" s="140"/>
      <c r="BA123" s="140"/>
      <c r="BB123" s="140"/>
      <c r="BC123" s="140"/>
      <c r="BD123" s="140"/>
      <c r="BE123" s="140"/>
      <c r="BF123" s="140"/>
      <c r="BG123" s="140"/>
      <c r="BH123" s="140"/>
      <c r="BI123" s="140"/>
      <c r="BJ123" s="140"/>
      <c r="BK123" s="140"/>
      <c r="BL123" s="140"/>
      <c r="BM123" s="140"/>
      <c r="BN123" s="140"/>
      <c r="BO123" s="140"/>
      <c r="BP123" s="140"/>
      <c r="BQ123" s="140"/>
      <c r="BR123" s="140"/>
      <c r="BS123" s="140"/>
      <c r="BT123" s="140"/>
      <c r="BU123" s="140"/>
      <c r="BV123" s="140"/>
      <c r="BW123" s="140"/>
      <c r="BX123" s="140"/>
      <c r="BY123" s="140"/>
      <c r="BZ123" s="140"/>
      <c r="CA123" s="140"/>
      <c r="CB123" s="140"/>
      <c r="CC123" s="140"/>
      <c r="CD123" s="140"/>
      <c r="CE123" s="140"/>
      <c r="CF123" s="140"/>
      <c r="CG123" s="140"/>
      <c r="CH123" s="140"/>
      <c r="CI123" s="140"/>
      <c r="CJ123" s="140"/>
      <c r="CK123" s="140"/>
      <c r="CL123" s="140"/>
      <c r="CM123" s="140"/>
      <c r="CN123" s="140"/>
      <c r="CO123" s="140"/>
      <c r="CP123" s="140"/>
      <c r="CQ123" s="140"/>
      <c r="CR123" s="140"/>
      <c r="CS123" s="140"/>
      <c r="CT123" s="140"/>
      <c r="CU123" s="140"/>
      <c r="CV123" s="140"/>
      <c r="CW123" s="140"/>
      <c r="CX123" s="140"/>
      <c r="CY123" s="140"/>
      <c r="CZ123" s="140"/>
      <c r="DA123" s="140"/>
      <c r="DB123" s="140"/>
      <c r="DC123" s="140"/>
      <c r="DD123" s="140"/>
      <c r="DE123" s="140"/>
      <c r="DF123" s="140"/>
      <c r="DG123" s="140"/>
      <c r="DH123" s="140"/>
      <c r="DI123" s="140"/>
      <c r="DJ123" s="140"/>
      <c r="DK123" s="140"/>
      <c r="DL123" s="140"/>
      <c r="DM123" s="140"/>
      <c r="DN123" s="140"/>
      <c r="DO123" s="140"/>
      <c r="DP123" s="140"/>
      <c r="DQ123" s="140"/>
    </row>
    <row r="124" spans="1:121" hidden="1" x14ac:dyDescent="0.3">
      <c r="A124" s="95"/>
      <c r="B124" s="169" t="s">
        <v>117</v>
      </c>
      <c r="C124" s="124" t="s">
        <v>36</v>
      </c>
      <c r="D124" s="124" t="str">
        <f>+'[3]Dimanche 12H00'!M28</f>
        <v>TIR A L'ARC NANGISSIEN</v>
      </c>
      <c r="E124" s="124" t="str">
        <f>+'[3]Dimanche 12H00'!E28</f>
        <v>LOMBARD</v>
      </c>
      <c r="F124" s="124" t="str">
        <f>+'[3]Dimanche 12H00'!H28</f>
        <v>Maxime</v>
      </c>
      <c r="G124" s="141" t="str">
        <f>+'[3]Dimanche 12H00'!O28</f>
        <v>H</v>
      </c>
      <c r="H124" s="141">
        <f>+'[3]7-1'!$G$18</f>
        <v>7</v>
      </c>
      <c r="I124" s="141">
        <f>+'[3]7-1'!$G$39</f>
        <v>26</v>
      </c>
      <c r="J124" s="141">
        <f t="shared" si="4"/>
        <v>33</v>
      </c>
      <c r="K124" s="145">
        <f>+'[3]Dimanche 12H00'!P28</f>
        <v>0</v>
      </c>
      <c r="L124" s="144">
        <f>+'[3]Dimanche 12H00'!Q28</f>
        <v>0</v>
      </c>
      <c r="M124" s="145" t="s">
        <v>284</v>
      </c>
      <c r="N124" s="140" t="s">
        <v>304</v>
      </c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  <c r="AS124" s="140"/>
      <c r="AT124" s="140"/>
      <c r="AU124" s="140"/>
      <c r="AV124" s="140"/>
      <c r="AW124" s="140"/>
      <c r="AX124" s="140"/>
      <c r="AY124" s="140"/>
      <c r="AZ124" s="140"/>
      <c r="BA124" s="140"/>
      <c r="BB124" s="140"/>
      <c r="BC124" s="140"/>
      <c r="BD124" s="140"/>
      <c r="BE124" s="140"/>
      <c r="BF124" s="140"/>
      <c r="BG124" s="140"/>
      <c r="BH124" s="140"/>
      <c r="BI124" s="140"/>
      <c r="BJ124" s="140"/>
      <c r="BK124" s="140"/>
      <c r="BL124" s="140"/>
      <c r="BM124" s="140"/>
      <c r="BN124" s="140"/>
      <c r="BO124" s="140"/>
      <c r="BP124" s="140"/>
      <c r="BQ124" s="140"/>
      <c r="BR124" s="140"/>
      <c r="BS124" s="140"/>
      <c r="BT124" s="140"/>
      <c r="BU124" s="140"/>
      <c r="BV124" s="140"/>
      <c r="BW124" s="140"/>
      <c r="BX124" s="140"/>
      <c r="BY124" s="140"/>
      <c r="BZ124" s="140"/>
      <c r="CA124" s="140"/>
      <c r="CB124" s="140"/>
      <c r="CC124" s="140"/>
      <c r="CD124" s="140"/>
      <c r="CE124" s="140"/>
      <c r="CF124" s="140"/>
      <c r="CG124" s="140"/>
      <c r="CH124" s="140"/>
      <c r="CI124" s="140"/>
      <c r="CJ124" s="140"/>
      <c r="CK124" s="140"/>
      <c r="CL124" s="140"/>
      <c r="CM124" s="140"/>
      <c r="CN124" s="140"/>
      <c r="CO124" s="140"/>
      <c r="CP124" s="140"/>
      <c r="CQ124" s="140"/>
      <c r="CR124" s="140"/>
      <c r="CS124" s="140"/>
      <c r="CT124" s="140"/>
      <c r="CU124" s="140"/>
      <c r="CV124" s="140"/>
      <c r="CW124" s="140"/>
      <c r="CX124" s="140"/>
      <c r="CY124" s="140"/>
      <c r="CZ124" s="140"/>
      <c r="DA124" s="140"/>
      <c r="DB124" s="140"/>
      <c r="DC124" s="140"/>
      <c r="DD124" s="140"/>
      <c r="DE124" s="140"/>
      <c r="DF124" s="140"/>
      <c r="DG124" s="140"/>
      <c r="DH124" s="140"/>
      <c r="DI124" s="140"/>
      <c r="DJ124" s="140"/>
      <c r="DK124" s="140"/>
      <c r="DL124" s="140"/>
      <c r="DM124" s="140"/>
      <c r="DN124" s="140"/>
      <c r="DO124" s="140"/>
      <c r="DP124" s="140"/>
      <c r="DQ124" s="140"/>
    </row>
    <row r="125" spans="1:121" hidden="1" x14ac:dyDescent="0.3">
      <c r="A125" s="95"/>
      <c r="B125" s="176" t="s">
        <v>117</v>
      </c>
      <c r="C125" s="177" t="s">
        <v>37</v>
      </c>
      <c r="D125" s="177" t="str">
        <f>+'[3]Dimanche 12H00'!M29</f>
        <v>CIE D'ARC DE TORCY</v>
      </c>
      <c r="E125" s="177" t="str">
        <f>+'[3]Dimanche 12H00'!E29</f>
        <v>ETIEVANT</v>
      </c>
      <c r="F125" s="177" t="str">
        <f>+'[3]Dimanche 12H00'!H29</f>
        <v>Sylvie</v>
      </c>
      <c r="G125" s="178" t="str">
        <f>+'[3]Dimanche 12H00'!O29</f>
        <v>D</v>
      </c>
      <c r="H125" s="178">
        <f>+'[3]7-1'!$O$18</f>
        <v>23</v>
      </c>
      <c r="I125" s="178">
        <f>+'[3]7-1'!$O$39</f>
        <v>18</v>
      </c>
      <c r="J125" s="178">
        <f t="shared" si="4"/>
        <v>41</v>
      </c>
      <c r="K125" s="24">
        <f>+'[3]Dimanche 12H00'!P29</f>
        <v>1</v>
      </c>
      <c r="L125" s="56">
        <f>+'[3]Dimanche 12H00'!Q29</f>
        <v>13</v>
      </c>
      <c r="M125" s="107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  <c r="AP125" s="140"/>
      <c r="AQ125" s="140"/>
      <c r="AR125" s="140"/>
      <c r="AS125" s="140"/>
      <c r="AT125" s="140"/>
      <c r="AU125" s="140"/>
      <c r="AV125" s="140"/>
      <c r="AW125" s="140"/>
      <c r="AX125" s="140"/>
      <c r="AY125" s="140"/>
      <c r="AZ125" s="140"/>
      <c r="BA125" s="140"/>
      <c r="BB125" s="140"/>
      <c r="BC125" s="140"/>
      <c r="BD125" s="140"/>
      <c r="BE125" s="140"/>
      <c r="BF125" s="140"/>
      <c r="BG125" s="140"/>
      <c r="BH125" s="140"/>
      <c r="BI125" s="140"/>
      <c r="BJ125" s="140"/>
      <c r="BK125" s="140"/>
      <c r="BL125" s="140"/>
      <c r="BM125" s="140"/>
      <c r="BN125" s="140"/>
      <c r="BO125" s="140"/>
      <c r="BP125" s="140"/>
      <c r="BQ125" s="140"/>
      <c r="BR125" s="140"/>
      <c r="BS125" s="140"/>
      <c r="BT125" s="140"/>
      <c r="BU125" s="140"/>
      <c r="BV125" s="140"/>
      <c r="BW125" s="140"/>
      <c r="BX125" s="140"/>
      <c r="BY125" s="140"/>
      <c r="BZ125" s="140"/>
      <c r="CA125" s="140"/>
      <c r="CB125" s="140"/>
      <c r="CC125" s="140"/>
      <c r="CD125" s="140"/>
      <c r="CE125" s="140"/>
      <c r="CF125" s="140"/>
      <c r="CG125" s="140"/>
      <c r="CH125" s="140"/>
      <c r="CI125" s="140"/>
      <c r="CJ125" s="140"/>
      <c r="CK125" s="140"/>
      <c r="CL125" s="140"/>
      <c r="CM125" s="140"/>
      <c r="CN125" s="140"/>
      <c r="CO125" s="140"/>
      <c r="CP125" s="140"/>
      <c r="CQ125" s="140"/>
      <c r="CR125" s="140"/>
      <c r="CS125" s="140"/>
      <c r="CT125" s="140"/>
      <c r="CU125" s="140"/>
      <c r="CV125" s="140"/>
      <c r="CW125" s="140"/>
      <c r="CX125" s="140"/>
      <c r="CY125" s="140"/>
      <c r="CZ125" s="140"/>
      <c r="DA125" s="140"/>
      <c r="DB125" s="140"/>
      <c r="DC125" s="140"/>
      <c r="DD125" s="140"/>
      <c r="DE125" s="140"/>
      <c r="DF125" s="140"/>
      <c r="DG125" s="140"/>
      <c r="DH125" s="140"/>
      <c r="DI125" s="140"/>
      <c r="DJ125" s="140"/>
      <c r="DK125" s="140"/>
      <c r="DL125" s="140"/>
      <c r="DM125" s="140"/>
      <c r="DN125" s="140"/>
      <c r="DO125" s="140"/>
      <c r="DP125" s="140"/>
      <c r="DQ125" s="140"/>
    </row>
    <row r="126" spans="1:121" hidden="1" x14ac:dyDescent="0.3">
      <c r="A126" s="95"/>
      <c r="B126" s="169" t="s">
        <v>117</v>
      </c>
      <c r="C126" s="124" t="s">
        <v>38</v>
      </c>
      <c r="D126" s="124" t="str">
        <f>+'[3]Dimanche 12H00'!M30</f>
        <v>TIR A L'ARC NANGISSIEN</v>
      </c>
      <c r="E126" s="124" t="str">
        <f>+'[3]Dimanche 12H00'!E30</f>
        <v>BLONDEAU</v>
      </c>
      <c r="F126" s="124" t="str">
        <f>+'[3]Dimanche 12H00'!H30</f>
        <v>Christophe</v>
      </c>
      <c r="G126" s="141" t="str">
        <f>+'[3]Dimanche 12H00'!O30</f>
        <v>H</v>
      </c>
      <c r="H126" s="141">
        <f>+'[3]7-1'!$W$18</f>
        <v>23</v>
      </c>
      <c r="I126" s="141">
        <f>+'[3]7-1'!$W$39</f>
        <v>23</v>
      </c>
      <c r="J126" s="141">
        <f t="shared" si="4"/>
        <v>46</v>
      </c>
      <c r="K126" s="145">
        <f>+'[3]Dimanche 12H00'!P30</f>
        <v>0</v>
      </c>
      <c r="L126" s="144">
        <f>+'[3]Dimanche 12H00'!Q30</f>
        <v>0</v>
      </c>
      <c r="M126" s="145" t="s">
        <v>284</v>
      </c>
      <c r="N126" s="140" t="s">
        <v>304</v>
      </c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  <c r="AA126" s="140"/>
      <c r="AB126" s="140"/>
      <c r="AC126" s="140"/>
      <c r="AD126" s="140"/>
      <c r="AE126" s="140"/>
      <c r="AF126" s="140"/>
      <c r="AG126" s="140"/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140"/>
      <c r="AT126" s="140"/>
      <c r="AU126" s="140"/>
      <c r="AV126" s="140"/>
      <c r="AW126" s="140"/>
      <c r="AX126" s="140"/>
      <c r="AY126" s="140"/>
      <c r="AZ126" s="140"/>
      <c r="BA126" s="140"/>
      <c r="BB126" s="140"/>
      <c r="BC126" s="140"/>
      <c r="BD126" s="140"/>
      <c r="BE126" s="140"/>
      <c r="BF126" s="140"/>
      <c r="BG126" s="140"/>
      <c r="BH126" s="140"/>
      <c r="BI126" s="140"/>
      <c r="BJ126" s="140"/>
      <c r="BK126" s="140"/>
      <c r="BL126" s="140"/>
      <c r="BM126" s="140"/>
      <c r="BN126" s="140"/>
      <c r="BO126" s="140"/>
      <c r="BP126" s="140"/>
      <c r="BQ126" s="140"/>
      <c r="BR126" s="140"/>
      <c r="BS126" s="140"/>
      <c r="BT126" s="140"/>
      <c r="BU126" s="140"/>
      <c r="BV126" s="140"/>
      <c r="BW126" s="140"/>
      <c r="BX126" s="140"/>
      <c r="BY126" s="140"/>
      <c r="BZ126" s="140"/>
      <c r="CA126" s="140"/>
      <c r="CB126" s="140"/>
      <c r="CC126" s="140"/>
      <c r="CD126" s="140"/>
      <c r="CE126" s="140"/>
      <c r="CF126" s="140"/>
      <c r="CG126" s="140"/>
      <c r="CH126" s="140"/>
      <c r="CI126" s="140"/>
      <c r="CJ126" s="140"/>
      <c r="CK126" s="140"/>
      <c r="CL126" s="140"/>
      <c r="CM126" s="140"/>
      <c r="CN126" s="140"/>
      <c r="CO126" s="140"/>
      <c r="CP126" s="140"/>
      <c r="CQ126" s="140"/>
      <c r="CR126" s="140"/>
      <c r="CS126" s="140"/>
      <c r="CT126" s="140"/>
      <c r="CU126" s="140"/>
      <c r="CV126" s="140"/>
      <c r="CW126" s="140"/>
      <c r="CX126" s="140"/>
      <c r="CY126" s="140"/>
      <c r="CZ126" s="140"/>
      <c r="DA126" s="140"/>
      <c r="DB126" s="140"/>
      <c r="DC126" s="140"/>
      <c r="DD126" s="140"/>
      <c r="DE126" s="140"/>
      <c r="DF126" s="140"/>
      <c r="DG126" s="140"/>
      <c r="DH126" s="140"/>
      <c r="DI126" s="140"/>
      <c r="DJ126" s="140"/>
      <c r="DK126" s="140"/>
      <c r="DL126" s="140"/>
      <c r="DM126" s="140"/>
      <c r="DN126" s="140"/>
      <c r="DO126" s="140"/>
      <c r="DP126" s="140"/>
      <c r="DQ126" s="140"/>
    </row>
    <row r="127" spans="1:121" ht="15" hidden="1" thickBot="1" x14ac:dyDescent="0.35">
      <c r="A127" s="95"/>
      <c r="B127" s="179" t="s">
        <v>117</v>
      </c>
      <c r="C127" s="180" t="s">
        <v>39</v>
      </c>
      <c r="D127" s="180" t="str">
        <f>+'[3]Dimanche 12H00'!M31</f>
        <v>LES DRAGONNIERS</v>
      </c>
      <c r="E127" s="180" t="str">
        <f>+'[3]Dimanche 12H00'!E31</f>
        <v>SUSINI</v>
      </c>
      <c r="F127" s="180" t="str">
        <f>+'[3]Dimanche 12H00'!H31</f>
        <v>Fabienne</v>
      </c>
      <c r="G127" s="181" t="str">
        <f>+'[3]Dimanche 12H00'!O31</f>
        <v>D</v>
      </c>
      <c r="H127" s="181">
        <f>+'[3]7-1'!$AE$18</f>
        <v>20</v>
      </c>
      <c r="I127" s="181">
        <f>+'[3]7-1'!$AE$39</f>
        <v>12</v>
      </c>
      <c r="J127" s="181">
        <f t="shared" si="4"/>
        <v>32</v>
      </c>
      <c r="K127" s="26">
        <f>+'[3]Dimanche 12H00'!P31</f>
        <v>1</v>
      </c>
      <c r="L127" s="57">
        <f>+'[3]Dimanche 12H00'!Q31</f>
        <v>13</v>
      </c>
      <c r="M127" s="108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140"/>
      <c r="AT127" s="140"/>
      <c r="AU127" s="140"/>
      <c r="AV127" s="140"/>
      <c r="AW127" s="140"/>
      <c r="AX127" s="140"/>
      <c r="AY127" s="140"/>
      <c r="AZ127" s="140"/>
      <c r="BA127" s="140"/>
      <c r="BB127" s="140"/>
      <c r="BC127" s="140"/>
      <c r="BD127" s="140"/>
      <c r="BE127" s="140"/>
      <c r="BF127" s="140"/>
      <c r="BG127" s="140"/>
      <c r="BH127" s="140"/>
      <c r="BI127" s="140"/>
      <c r="BJ127" s="140"/>
      <c r="BK127" s="140"/>
      <c r="BL127" s="140"/>
      <c r="BM127" s="140"/>
      <c r="BN127" s="140"/>
      <c r="BO127" s="140"/>
      <c r="BP127" s="140"/>
      <c r="BQ127" s="140"/>
      <c r="BR127" s="140"/>
      <c r="BS127" s="140"/>
      <c r="BT127" s="140"/>
      <c r="BU127" s="140"/>
      <c r="BV127" s="140"/>
      <c r="BW127" s="140"/>
      <c r="BX127" s="140"/>
      <c r="BY127" s="140"/>
      <c r="BZ127" s="140"/>
      <c r="CA127" s="140"/>
      <c r="CB127" s="140"/>
      <c r="CC127" s="140"/>
      <c r="CD127" s="140"/>
      <c r="CE127" s="140"/>
      <c r="CF127" s="140"/>
      <c r="CG127" s="140"/>
      <c r="CH127" s="140"/>
      <c r="CI127" s="140"/>
      <c r="CJ127" s="140"/>
      <c r="CK127" s="140"/>
      <c r="CL127" s="140"/>
      <c r="CM127" s="140"/>
      <c r="CN127" s="140"/>
      <c r="CO127" s="140"/>
      <c r="CP127" s="140"/>
      <c r="CQ127" s="140"/>
      <c r="CR127" s="140"/>
      <c r="CS127" s="140"/>
      <c r="CT127" s="140"/>
      <c r="CU127" s="140"/>
      <c r="CV127" s="140"/>
      <c r="CW127" s="140"/>
      <c r="CX127" s="140"/>
      <c r="CY127" s="140"/>
      <c r="CZ127" s="140"/>
      <c r="DA127" s="140"/>
      <c r="DB127" s="140"/>
      <c r="DC127" s="140"/>
      <c r="DD127" s="140"/>
      <c r="DE127" s="140"/>
      <c r="DF127" s="140"/>
      <c r="DG127" s="140"/>
      <c r="DH127" s="140"/>
      <c r="DI127" s="140"/>
      <c r="DJ127" s="140"/>
      <c r="DK127" s="140"/>
      <c r="DL127" s="140"/>
      <c r="DM127" s="140"/>
      <c r="DN127" s="140"/>
      <c r="DO127" s="140"/>
      <c r="DP127" s="140"/>
      <c r="DQ127" s="140"/>
    </row>
    <row r="128" spans="1:121" hidden="1" x14ac:dyDescent="0.3">
      <c r="A128" s="95"/>
      <c r="B128" s="173" t="s">
        <v>117</v>
      </c>
      <c r="C128" s="174" t="s">
        <v>40</v>
      </c>
      <c r="D128" s="174" t="str">
        <f>+'[3]Dimanche 12H00'!M32</f>
        <v>LES DRAGONNIERS</v>
      </c>
      <c r="E128" s="174" t="str">
        <f>+'[3]Dimanche 12H00'!E32</f>
        <v>PODENCE</v>
      </c>
      <c r="F128" s="174" t="str">
        <f>+'[3]Dimanche 12H00'!H32</f>
        <v>Antonio</v>
      </c>
      <c r="G128" s="175" t="str">
        <f>+'[3]Dimanche 12H00'!O32</f>
        <v>H</v>
      </c>
      <c r="H128" s="175">
        <f>+'[3]8-1'!$G$18</f>
        <v>19</v>
      </c>
      <c r="I128" s="175">
        <f>+'[3]8-1'!$G$39</f>
        <v>14</v>
      </c>
      <c r="J128" s="175">
        <f t="shared" si="4"/>
        <v>33</v>
      </c>
      <c r="K128" s="28">
        <f>+'[3]Dimanche 12H00'!P32</f>
        <v>1</v>
      </c>
      <c r="L128" s="58">
        <f>+'[3]Dimanche 12H00'!Q32</f>
        <v>13</v>
      </c>
      <c r="M128" s="109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0"/>
      <c r="AP128" s="140"/>
      <c r="AQ128" s="140"/>
      <c r="AR128" s="140"/>
      <c r="AS128" s="140"/>
      <c r="AT128" s="140"/>
      <c r="AU128" s="140"/>
      <c r="AV128" s="140"/>
      <c r="AW128" s="140"/>
      <c r="AX128" s="140"/>
      <c r="AY128" s="140"/>
      <c r="AZ128" s="140"/>
      <c r="BA128" s="140"/>
      <c r="BB128" s="140"/>
      <c r="BC128" s="140"/>
      <c r="BD128" s="140"/>
      <c r="BE128" s="140"/>
      <c r="BF128" s="140"/>
      <c r="BG128" s="140"/>
      <c r="BH128" s="140"/>
      <c r="BI128" s="140"/>
      <c r="BJ128" s="140"/>
      <c r="BK128" s="140"/>
      <c r="BL128" s="140"/>
      <c r="BM128" s="140"/>
      <c r="BN128" s="140"/>
      <c r="BO128" s="140"/>
      <c r="BP128" s="140"/>
      <c r="BQ128" s="140"/>
      <c r="BR128" s="140"/>
      <c r="BS128" s="140"/>
      <c r="BT128" s="140"/>
      <c r="BU128" s="140"/>
      <c r="BV128" s="140"/>
      <c r="BW128" s="140"/>
      <c r="BX128" s="140"/>
      <c r="BY128" s="140"/>
      <c r="BZ128" s="140"/>
      <c r="CA128" s="140"/>
      <c r="CB128" s="140"/>
      <c r="CC128" s="140"/>
      <c r="CD128" s="140"/>
      <c r="CE128" s="140"/>
      <c r="CF128" s="140"/>
      <c r="CG128" s="140"/>
      <c r="CH128" s="140"/>
      <c r="CI128" s="140"/>
      <c r="CJ128" s="140"/>
      <c r="CK128" s="140"/>
      <c r="CL128" s="140"/>
      <c r="CM128" s="140"/>
      <c r="CN128" s="140"/>
      <c r="CO128" s="140"/>
      <c r="CP128" s="140"/>
      <c r="CQ128" s="140"/>
      <c r="CR128" s="140"/>
      <c r="CS128" s="140"/>
      <c r="CT128" s="140"/>
      <c r="CU128" s="140"/>
      <c r="CV128" s="140"/>
      <c r="CW128" s="140"/>
      <c r="CX128" s="140"/>
      <c r="CY128" s="140"/>
      <c r="CZ128" s="140"/>
      <c r="DA128" s="140"/>
      <c r="DB128" s="140"/>
      <c r="DC128" s="140"/>
      <c r="DD128" s="140"/>
      <c r="DE128" s="140"/>
      <c r="DF128" s="140"/>
      <c r="DG128" s="140"/>
      <c r="DH128" s="140"/>
      <c r="DI128" s="140"/>
      <c r="DJ128" s="140"/>
      <c r="DK128" s="140"/>
      <c r="DL128" s="140"/>
      <c r="DM128" s="140"/>
      <c r="DN128" s="140"/>
      <c r="DO128" s="140"/>
      <c r="DP128" s="140"/>
      <c r="DQ128" s="140"/>
    </row>
    <row r="129" spans="1:121" hidden="1" x14ac:dyDescent="0.3">
      <c r="A129" s="95"/>
      <c r="B129" s="169" t="s">
        <v>117</v>
      </c>
      <c r="C129" s="124" t="s">
        <v>41</v>
      </c>
      <c r="D129" s="124" t="str">
        <f>+'[3]Dimanche 12H00'!M33</f>
        <v>TIR A L'ARC NANGISSIEN</v>
      </c>
      <c r="E129" s="124" t="str">
        <f>+'[3]Dimanche 12H00'!E33</f>
        <v>COUPE</v>
      </c>
      <c r="F129" s="124" t="str">
        <f>+'[3]Dimanche 12H00'!H33</f>
        <v>Quentin</v>
      </c>
      <c r="G129" s="141" t="str">
        <f>+'[3]Dimanche 12H00'!O33</f>
        <v>H</v>
      </c>
      <c r="H129" s="141">
        <f>+'[3]8-1'!$O$18</f>
        <v>26</v>
      </c>
      <c r="I129" s="141">
        <f>+'[3]8-1'!$O$39</f>
        <v>9</v>
      </c>
      <c r="J129" s="141">
        <f t="shared" si="4"/>
        <v>35</v>
      </c>
      <c r="K129" s="145">
        <f>+'[3]Dimanche 12H00'!P33</f>
        <v>0</v>
      </c>
      <c r="L129" s="56">
        <f>+'[3]Dimanche 12H00'!Q33</f>
        <v>0</v>
      </c>
      <c r="M129" s="107" t="s">
        <v>284</v>
      </c>
      <c r="N129" s="140" t="s">
        <v>304</v>
      </c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140"/>
      <c r="AO129" s="140"/>
      <c r="AP129" s="140"/>
      <c r="AQ129" s="140"/>
      <c r="AR129" s="140"/>
      <c r="AS129" s="140"/>
      <c r="AT129" s="140"/>
      <c r="AU129" s="140"/>
      <c r="AV129" s="140"/>
      <c r="AW129" s="140"/>
      <c r="AX129" s="140"/>
      <c r="AY129" s="140"/>
      <c r="AZ129" s="140"/>
      <c r="BA129" s="140"/>
      <c r="BB129" s="140"/>
      <c r="BC129" s="140"/>
      <c r="BD129" s="140"/>
      <c r="BE129" s="140"/>
      <c r="BF129" s="140"/>
      <c r="BG129" s="140"/>
      <c r="BH129" s="140"/>
      <c r="BI129" s="140"/>
      <c r="BJ129" s="140"/>
      <c r="BK129" s="140"/>
      <c r="BL129" s="140"/>
      <c r="BM129" s="140"/>
      <c r="BN129" s="140"/>
      <c r="BO129" s="140"/>
      <c r="BP129" s="140"/>
      <c r="BQ129" s="140"/>
      <c r="BR129" s="140"/>
      <c r="BS129" s="140"/>
      <c r="BT129" s="140"/>
      <c r="BU129" s="140"/>
      <c r="BV129" s="140"/>
      <c r="BW129" s="140"/>
      <c r="BX129" s="140"/>
      <c r="BY129" s="140"/>
      <c r="BZ129" s="140"/>
      <c r="CA129" s="140"/>
      <c r="CB129" s="140"/>
      <c r="CC129" s="140"/>
      <c r="CD129" s="140"/>
      <c r="CE129" s="140"/>
      <c r="CF129" s="140"/>
      <c r="CG129" s="140"/>
      <c r="CH129" s="140"/>
      <c r="CI129" s="140"/>
      <c r="CJ129" s="140"/>
      <c r="CK129" s="140"/>
      <c r="CL129" s="140"/>
      <c r="CM129" s="140"/>
      <c r="CN129" s="140"/>
      <c r="CO129" s="140"/>
      <c r="CP129" s="140"/>
      <c r="CQ129" s="140"/>
      <c r="CR129" s="140"/>
      <c r="CS129" s="140"/>
      <c r="CT129" s="140"/>
      <c r="CU129" s="140"/>
      <c r="CV129" s="140"/>
      <c r="CW129" s="140"/>
      <c r="CX129" s="140"/>
      <c r="CY129" s="140"/>
      <c r="CZ129" s="140"/>
      <c r="DA129" s="140"/>
      <c r="DB129" s="140"/>
      <c r="DC129" s="140"/>
      <c r="DD129" s="140"/>
      <c r="DE129" s="140"/>
      <c r="DF129" s="140"/>
      <c r="DG129" s="140"/>
      <c r="DH129" s="140"/>
      <c r="DI129" s="140"/>
      <c r="DJ129" s="140"/>
      <c r="DK129" s="140"/>
      <c r="DL129" s="140"/>
      <c r="DM129" s="140"/>
      <c r="DN129" s="140"/>
      <c r="DO129" s="140"/>
      <c r="DP129" s="140"/>
      <c r="DQ129" s="140"/>
    </row>
    <row r="130" spans="1:121" hidden="1" x14ac:dyDescent="0.3">
      <c r="A130" s="95"/>
      <c r="B130" s="176" t="s">
        <v>117</v>
      </c>
      <c r="C130" s="177" t="s">
        <v>42</v>
      </c>
      <c r="D130" s="177" t="str">
        <f>+'[3]Dimanche 12H00'!M34</f>
        <v>LES DRAGONNIERS</v>
      </c>
      <c r="E130" s="177" t="str">
        <f>+'[3]Dimanche 12H00'!E34</f>
        <v>FORTUNY</v>
      </c>
      <c r="F130" s="177" t="str">
        <f>+'[3]Dimanche 12H00'!H34</f>
        <v>Sophie</v>
      </c>
      <c r="G130" s="178" t="str">
        <f>+'[3]Dimanche 12H00'!O34</f>
        <v>D</v>
      </c>
      <c r="H130" s="178">
        <f>+'[3]8-1'!$W$18</f>
        <v>3</v>
      </c>
      <c r="I130" s="178">
        <f>+'[3]8-1'!$W$39</f>
        <v>3</v>
      </c>
      <c r="J130" s="178">
        <f t="shared" si="4"/>
        <v>6</v>
      </c>
      <c r="K130" s="24">
        <f>+'[3]Dimanche 12H00'!P34</f>
        <v>1</v>
      </c>
      <c r="L130" s="56">
        <f>+'[3]Dimanche 12H00'!Q34</f>
        <v>13</v>
      </c>
      <c r="M130" s="107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F130" s="140"/>
      <c r="BG130" s="140"/>
      <c r="BH130" s="140"/>
      <c r="BI130" s="140"/>
      <c r="BJ130" s="140"/>
      <c r="BK130" s="140"/>
      <c r="BL130" s="140"/>
      <c r="BM130" s="140"/>
      <c r="BN130" s="140"/>
      <c r="BO130" s="140"/>
      <c r="BP130" s="140"/>
      <c r="BQ130" s="140"/>
      <c r="BR130" s="140"/>
      <c r="BS130" s="140"/>
      <c r="BT130" s="140"/>
      <c r="BU130" s="140"/>
      <c r="BV130" s="140"/>
      <c r="BW130" s="140"/>
      <c r="BX130" s="140"/>
      <c r="BY130" s="140"/>
      <c r="BZ130" s="140"/>
      <c r="CA130" s="140"/>
      <c r="CB130" s="140"/>
      <c r="CC130" s="140"/>
      <c r="CD130" s="140"/>
      <c r="CE130" s="140"/>
      <c r="CF130" s="140"/>
      <c r="CG130" s="140"/>
      <c r="CH130" s="140"/>
      <c r="CI130" s="140"/>
      <c r="CJ130" s="140"/>
      <c r="CK130" s="140"/>
      <c r="CL130" s="140"/>
      <c r="CM130" s="140"/>
      <c r="CN130" s="140"/>
      <c r="CO130" s="140"/>
      <c r="CP130" s="140"/>
      <c r="CQ130" s="140"/>
      <c r="CR130" s="140"/>
      <c r="CS130" s="140"/>
      <c r="CT130" s="140"/>
      <c r="CU130" s="140"/>
      <c r="CV130" s="140"/>
      <c r="CW130" s="140"/>
      <c r="CX130" s="140"/>
      <c r="CY130" s="140"/>
      <c r="CZ130" s="140"/>
      <c r="DA130" s="140"/>
      <c r="DB130" s="140"/>
      <c r="DC130" s="140"/>
      <c r="DD130" s="140"/>
      <c r="DE130" s="140"/>
      <c r="DF130" s="140"/>
      <c r="DG130" s="140"/>
      <c r="DH130" s="140"/>
      <c r="DI130" s="140"/>
      <c r="DJ130" s="140"/>
      <c r="DK130" s="140"/>
      <c r="DL130" s="140"/>
      <c r="DM130" s="140"/>
      <c r="DN130" s="140"/>
      <c r="DO130" s="140"/>
      <c r="DP130" s="140"/>
      <c r="DQ130" s="140"/>
    </row>
    <row r="131" spans="1:121" ht="15" hidden="1" thickBot="1" x14ac:dyDescent="0.35">
      <c r="A131" s="95"/>
      <c r="B131" s="179" t="s">
        <v>117</v>
      </c>
      <c r="C131" s="180" t="s">
        <v>43</v>
      </c>
      <c r="D131" s="180">
        <f>+'[3]Dimanche 12H00'!M35</f>
        <v>0</v>
      </c>
      <c r="E131" s="180">
        <f>+'[3]Dimanche 12H00'!E35</f>
        <v>0</v>
      </c>
      <c r="F131" s="180">
        <f>+'[3]Dimanche 12H00'!H35</f>
        <v>0</v>
      </c>
      <c r="G131" s="181">
        <f>+'[3]Dimanche 12H00'!O35</f>
        <v>0</v>
      </c>
      <c r="H131" s="181">
        <f>+'[3]8-1'!$AE$18</f>
        <v>0</v>
      </c>
      <c r="I131" s="181">
        <f>+'[3]8-1'!$AE$39</f>
        <v>0</v>
      </c>
      <c r="J131" s="181">
        <f t="shared" si="4"/>
        <v>0</v>
      </c>
      <c r="K131" s="26">
        <f>+'[3]Dimanche 12H00'!P35</f>
        <v>0</v>
      </c>
      <c r="L131" s="57">
        <f>+'[3]Dimanche 12H00'!Q35</f>
        <v>0</v>
      </c>
      <c r="M131" s="108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140"/>
      <c r="AH131" s="140"/>
      <c r="AI131" s="140"/>
      <c r="AJ131" s="140"/>
      <c r="AK131" s="140"/>
      <c r="AL131" s="140"/>
      <c r="AM131" s="140"/>
      <c r="AN131" s="140"/>
      <c r="AO131" s="140"/>
      <c r="AP131" s="140"/>
      <c r="AQ131" s="140"/>
      <c r="AR131" s="140"/>
      <c r="AS131" s="140"/>
      <c r="AT131" s="140"/>
      <c r="AU131" s="140"/>
      <c r="AV131" s="140"/>
      <c r="AW131" s="140"/>
      <c r="AX131" s="140"/>
      <c r="AY131" s="140"/>
      <c r="AZ131" s="140"/>
      <c r="BA131" s="140"/>
      <c r="BB131" s="140"/>
      <c r="BC131" s="140"/>
      <c r="BD131" s="140"/>
      <c r="BE131" s="140"/>
      <c r="BF131" s="140"/>
      <c r="BG131" s="140"/>
      <c r="BH131" s="140"/>
      <c r="BI131" s="140"/>
      <c r="BJ131" s="140"/>
      <c r="BK131" s="140"/>
      <c r="BL131" s="140"/>
      <c r="BM131" s="140"/>
      <c r="BN131" s="140"/>
      <c r="BO131" s="140"/>
      <c r="BP131" s="140"/>
      <c r="BQ131" s="140"/>
      <c r="BR131" s="140"/>
      <c r="BS131" s="140"/>
      <c r="BT131" s="140"/>
      <c r="BU131" s="140"/>
      <c r="BV131" s="140"/>
      <c r="BW131" s="140"/>
      <c r="BX131" s="140"/>
      <c r="BY131" s="140"/>
      <c r="BZ131" s="140"/>
      <c r="CA131" s="140"/>
      <c r="CB131" s="140"/>
      <c r="CC131" s="140"/>
      <c r="CD131" s="140"/>
      <c r="CE131" s="140"/>
      <c r="CF131" s="140"/>
      <c r="CG131" s="140"/>
      <c r="CH131" s="140"/>
      <c r="CI131" s="140"/>
      <c r="CJ131" s="140"/>
      <c r="CK131" s="140"/>
      <c r="CL131" s="140"/>
      <c r="CM131" s="140"/>
      <c r="CN131" s="140"/>
      <c r="CO131" s="140"/>
      <c r="CP131" s="140"/>
      <c r="CQ131" s="140"/>
      <c r="CR131" s="140"/>
      <c r="CS131" s="140"/>
      <c r="CT131" s="140"/>
      <c r="CU131" s="140"/>
      <c r="CV131" s="140"/>
      <c r="CW131" s="140"/>
      <c r="CX131" s="140"/>
      <c r="CY131" s="140"/>
      <c r="CZ131" s="140"/>
      <c r="DA131" s="140"/>
      <c r="DB131" s="140"/>
      <c r="DC131" s="140"/>
      <c r="DD131" s="140"/>
      <c r="DE131" s="140"/>
      <c r="DF131" s="140"/>
      <c r="DG131" s="140"/>
      <c r="DH131" s="140"/>
      <c r="DI131" s="140"/>
      <c r="DJ131" s="140"/>
      <c r="DK131" s="140"/>
      <c r="DL131" s="140"/>
      <c r="DM131" s="140"/>
      <c r="DN131" s="140"/>
      <c r="DO131" s="140"/>
      <c r="DP131" s="140"/>
      <c r="DQ131" s="140"/>
    </row>
    <row r="132" spans="1:121" hidden="1" x14ac:dyDescent="0.3">
      <c r="A132" s="95"/>
      <c r="B132" s="173" t="s">
        <v>117</v>
      </c>
      <c r="C132" s="174" t="s">
        <v>44</v>
      </c>
      <c r="D132" s="174">
        <f>+'[3]Dimanche 12H00'!M36</f>
        <v>0</v>
      </c>
      <c r="E132" s="174">
        <f>+'[3]Dimanche 12H00'!E36</f>
        <v>0</v>
      </c>
      <c r="F132" s="174">
        <f>+'[3]Dimanche 12H00'!H36</f>
        <v>0</v>
      </c>
      <c r="G132" s="175">
        <f>+'[3]Dimanche 12H00'!O36</f>
        <v>0</v>
      </c>
      <c r="H132" s="175">
        <f>+'[3]9-1'!$G$18</f>
        <v>0</v>
      </c>
      <c r="I132" s="175">
        <f>+'[3]9-1'!$G$39</f>
        <v>0</v>
      </c>
      <c r="J132" s="175">
        <f t="shared" si="4"/>
        <v>0</v>
      </c>
      <c r="K132" s="28">
        <f>+'[3]Dimanche 12H00'!P36</f>
        <v>0</v>
      </c>
      <c r="L132" s="58">
        <f>+'[3]Dimanche 12H00'!Q36</f>
        <v>0</v>
      </c>
      <c r="M132" s="109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  <c r="AF132" s="140"/>
      <c r="AG132" s="140"/>
      <c r="AH132" s="140"/>
      <c r="AI132" s="140"/>
      <c r="AJ132" s="140"/>
      <c r="AK132" s="140"/>
      <c r="AL132" s="140"/>
      <c r="AM132" s="140"/>
      <c r="AN132" s="140"/>
      <c r="AO132" s="140"/>
      <c r="AP132" s="140"/>
      <c r="AQ132" s="140"/>
      <c r="AR132" s="140"/>
      <c r="AS132" s="140"/>
      <c r="AT132" s="140"/>
      <c r="AU132" s="140"/>
      <c r="AV132" s="140"/>
      <c r="AW132" s="140"/>
      <c r="AX132" s="140"/>
      <c r="AY132" s="140"/>
      <c r="AZ132" s="140"/>
      <c r="BA132" s="140"/>
      <c r="BB132" s="140"/>
      <c r="BC132" s="140"/>
      <c r="BD132" s="140"/>
      <c r="BE132" s="140"/>
      <c r="BF132" s="140"/>
      <c r="BG132" s="140"/>
      <c r="BH132" s="140"/>
      <c r="BI132" s="140"/>
      <c r="BJ132" s="140"/>
      <c r="BK132" s="140"/>
      <c r="BL132" s="140"/>
      <c r="BM132" s="140"/>
      <c r="BN132" s="140"/>
      <c r="BO132" s="140"/>
      <c r="BP132" s="140"/>
      <c r="BQ132" s="140"/>
      <c r="BR132" s="140"/>
      <c r="BS132" s="140"/>
      <c r="BT132" s="140"/>
      <c r="BU132" s="140"/>
      <c r="BV132" s="140"/>
      <c r="BW132" s="140"/>
      <c r="BX132" s="140"/>
      <c r="BY132" s="140"/>
      <c r="BZ132" s="140"/>
      <c r="CA132" s="140"/>
      <c r="CB132" s="140"/>
      <c r="CC132" s="140"/>
      <c r="CD132" s="140"/>
      <c r="CE132" s="140"/>
      <c r="CF132" s="140"/>
      <c r="CG132" s="140"/>
      <c r="CH132" s="140"/>
      <c r="CI132" s="140"/>
      <c r="CJ132" s="140"/>
      <c r="CK132" s="140"/>
      <c r="CL132" s="140"/>
      <c r="CM132" s="140"/>
      <c r="CN132" s="140"/>
      <c r="CO132" s="140"/>
      <c r="CP132" s="140"/>
      <c r="CQ132" s="140"/>
      <c r="CR132" s="140"/>
      <c r="CS132" s="140"/>
      <c r="CT132" s="140"/>
      <c r="CU132" s="140"/>
      <c r="CV132" s="140"/>
      <c r="CW132" s="140"/>
      <c r="CX132" s="140"/>
      <c r="CY132" s="140"/>
      <c r="CZ132" s="140"/>
      <c r="DA132" s="140"/>
      <c r="DB132" s="140"/>
      <c r="DC132" s="140"/>
      <c r="DD132" s="140"/>
      <c r="DE132" s="140"/>
      <c r="DF132" s="140"/>
      <c r="DG132" s="140"/>
      <c r="DH132" s="140"/>
      <c r="DI132" s="140"/>
      <c r="DJ132" s="140"/>
      <c r="DK132" s="140"/>
      <c r="DL132" s="140"/>
      <c r="DM132" s="140"/>
      <c r="DN132" s="140"/>
      <c r="DO132" s="140"/>
      <c r="DP132" s="140"/>
      <c r="DQ132" s="140"/>
    </row>
    <row r="133" spans="1:121" hidden="1" x14ac:dyDescent="0.3">
      <c r="A133" s="95"/>
      <c r="B133" s="176" t="s">
        <v>117</v>
      </c>
      <c r="C133" s="177" t="s">
        <v>45</v>
      </c>
      <c r="D133" s="177">
        <f>+'[3]Dimanche 12H00'!M37</f>
        <v>0</v>
      </c>
      <c r="E133" s="177">
        <f>+'[3]Dimanche 12H00'!E37</f>
        <v>0</v>
      </c>
      <c r="F133" s="177">
        <f>+'[3]Dimanche 12H00'!H37</f>
        <v>0</v>
      </c>
      <c r="G133" s="178">
        <f>+'[3]Dimanche 12H00'!O37</f>
        <v>0</v>
      </c>
      <c r="H133" s="178">
        <f>+'[3]9-1'!$O$18</f>
        <v>0</v>
      </c>
      <c r="I133" s="178">
        <f>+'[3]9-1'!$O$39</f>
        <v>0</v>
      </c>
      <c r="J133" s="178">
        <f t="shared" si="4"/>
        <v>0</v>
      </c>
      <c r="K133" s="24">
        <f>+'[3]Dimanche 12H00'!P37</f>
        <v>0</v>
      </c>
      <c r="L133" s="56">
        <f>+'[3]Dimanche 12H00'!Q37</f>
        <v>0</v>
      </c>
      <c r="M133" s="107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0"/>
      <c r="BG133" s="140"/>
      <c r="BH133" s="140"/>
      <c r="BI133" s="140"/>
      <c r="BJ133" s="140"/>
      <c r="BK133" s="140"/>
      <c r="BL133" s="140"/>
      <c r="BM133" s="140"/>
      <c r="BN133" s="140"/>
      <c r="BO133" s="140"/>
      <c r="BP133" s="140"/>
      <c r="BQ133" s="140"/>
      <c r="BR133" s="140"/>
      <c r="BS133" s="140"/>
      <c r="BT133" s="140"/>
      <c r="BU133" s="140"/>
      <c r="BV133" s="140"/>
      <c r="BW133" s="140"/>
      <c r="BX133" s="140"/>
      <c r="BY133" s="140"/>
      <c r="BZ133" s="140"/>
      <c r="CA133" s="140"/>
      <c r="CB133" s="140"/>
      <c r="CC133" s="140"/>
      <c r="CD133" s="140"/>
      <c r="CE133" s="140"/>
      <c r="CF133" s="140"/>
      <c r="CG133" s="140"/>
      <c r="CH133" s="140"/>
      <c r="CI133" s="140"/>
      <c r="CJ133" s="140"/>
      <c r="CK133" s="140"/>
      <c r="CL133" s="140"/>
      <c r="CM133" s="140"/>
      <c r="CN133" s="140"/>
      <c r="CO133" s="140"/>
      <c r="CP133" s="140"/>
      <c r="CQ133" s="140"/>
      <c r="CR133" s="140"/>
      <c r="CS133" s="140"/>
      <c r="CT133" s="140"/>
      <c r="CU133" s="140"/>
      <c r="CV133" s="140"/>
      <c r="CW133" s="140"/>
      <c r="CX133" s="140"/>
      <c r="CY133" s="140"/>
      <c r="CZ133" s="140"/>
      <c r="DA133" s="140"/>
      <c r="DB133" s="140"/>
      <c r="DC133" s="140"/>
      <c r="DD133" s="140"/>
      <c r="DE133" s="140"/>
      <c r="DF133" s="140"/>
      <c r="DG133" s="140"/>
      <c r="DH133" s="140"/>
      <c r="DI133" s="140"/>
      <c r="DJ133" s="140"/>
      <c r="DK133" s="140"/>
      <c r="DL133" s="140"/>
      <c r="DM133" s="140"/>
      <c r="DN133" s="140"/>
      <c r="DO133" s="140"/>
      <c r="DP133" s="140"/>
      <c r="DQ133" s="140"/>
    </row>
    <row r="134" spans="1:121" hidden="1" x14ac:dyDescent="0.3">
      <c r="A134" s="95"/>
      <c r="B134" s="176" t="s">
        <v>117</v>
      </c>
      <c r="C134" s="177" t="s">
        <v>46</v>
      </c>
      <c r="D134" s="177">
        <f>+'[3]Dimanche 12H00'!M38</f>
        <v>0</v>
      </c>
      <c r="E134" s="177">
        <f>+'[3]Dimanche 12H00'!E38</f>
        <v>0</v>
      </c>
      <c r="F134" s="177">
        <f>+'[3]Dimanche 12H00'!H38</f>
        <v>0</v>
      </c>
      <c r="G134" s="178">
        <f>+'[3]Dimanche 12H00'!O38</f>
        <v>0</v>
      </c>
      <c r="H134" s="178">
        <f>+'[3]9-1'!$W$18</f>
        <v>0</v>
      </c>
      <c r="I134" s="178">
        <f>+'[3]9-1'!$W$39</f>
        <v>0</v>
      </c>
      <c r="J134" s="178">
        <f t="shared" si="4"/>
        <v>0</v>
      </c>
      <c r="K134" s="24">
        <f>+'[3]Dimanche 12H00'!P38</f>
        <v>0</v>
      </c>
      <c r="L134" s="56">
        <f>+'[3]Dimanche 12H00'!Q38</f>
        <v>0</v>
      </c>
      <c r="M134" s="107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140"/>
      <c r="AO134" s="140"/>
      <c r="AP134" s="140"/>
      <c r="AQ134" s="140"/>
      <c r="AR134" s="140"/>
      <c r="AS134" s="140"/>
      <c r="AT134" s="140"/>
      <c r="AU134" s="140"/>
      <c r="AV134" s="140"/>
      <c r="AW134" s="140"/>
      <c r="AX134" s="140"/>
      <c r="AY134" s="140"/>
      <c r="AZ134" s="140"/>
      <c r="BA134" s="140"/>
      <c r="BB134" s="140"/>
      <c r="BC134" s="140"/>
      <c r="BD134" s="140"/>
      <c r="BE134" s="140"/>
      <c r="BF134" s="140"/>
      <c r="BG134" s="140"/>
      <c r="BH134" s="140"/>
      <c r="BI134" s="140"/>
      <c r="BJ134" s="140"/>
      <c r="BK134" s="140"/>
      <c r="BL134" s="140"/>
      <c r="BM134" s="140"/>
      <c r="BN134" s="140"/>
      <c r="BO134" s="140"/>
      <c r="BP134" s="140"/>
      <c r="BQ134" s="140"/>
      <c r="BR134" s="140"/>
      <c r="BS134" s="140"/>
      <c r="BT134" s="140"/>
      <c r="BU134" s="140"/>
      <c r="BV134" s="140"/>
      <c r="BW134" s="140"/>
      <c r="BX134" s="140"/>
      <c r="BY134" s="140"/>
      <c r="BZ134" s="140"/>
      <c r="CA134" s="140"/>
      <c r="CB134" s="140"/>
      <c r="CC134" s="140"/>
      <c r="CD134" s="140"/>
      <c r="CE134" s="140"/>
      <c r="CF134" s="140"/>
      <c r="CG134" s="140"/>
      <c r="CH134" s="140"/>
      <c r="CI134" s="140"/>
      <c r="CJ134" s="140"/>
      <c r="CK134" s="140"/>
      <c r="CL134" s="140"/>
      <c r="CM134" s="140"/>
      <c r="CN134" s="140"/>
      <c r="CO134" s="140"/>
      <c r="CP134" s="140"/>
      <c r="CQ134" s="140"/>
      <c r="CR134" s="140"/>
      <c r="CS134" s="140"/>
      <c r="CT134" s="140"/>
      <c r="CU134" s="140"/>
      <c r="CV134" s="140"/>
      <c r="CW134" s="140"/>
      <c r="CX134" s="140"/>
      <c r="CY134" s="140"/>
      <c r="CZ134" s="140"/>
      <c r="DA134" s="140"/>
      <c r="DB134" s="140"/>
      <c r="DC134" s="140"/>
      <c r="DD134" s="140"/>
      <c r="DE134" s="140"/>
      <c r="DF134" s="140"/>
      <c r="DG134" s="140"/>
      <c r="DH134" s="140"/>
      <c r="DI134" s="140"/>
      <c r="DJ134" s="140"/>
      <c r="DK134" s="140"/>
      <c r="DL134" s="140"/>
      <c r="DM134" s="140"/>
      <c r="DN134" s="140"/>
      <c r="DO134" s="140"/>
      <c r="DP134" s="140"/>
      <c r="DQ134" s="140"/>
    </row>
    <row r="135" spans="1:121" ht="15" hidden="1" thickBot="1" x14ac:dyDescent="0.35">
      <c r="A135" s="95"/>
      <c r="B135" s="179" t="s">
        <v>117</v>
      </c>
      <c r="C135" s="180" t="s">
        <v>47</v>
      </c>
      <c r="D135" s="180">
        <f>+'[3]Dimanche 12H00'!M39</f>
        <v>0</v>
      </c>
      <c r="E135" s="180">
        <f>+'[3]Dimanche 12H00'!E39</f>
        <v>0</v>
      </c>
      <c r="F135" s="180">
        <f>+'[3]Dimanche 12H00'!H39</f>
        <v>0</v>
      </c>
      <c r="G135" s="181">
        <f>+'[3]Dimanche 12H00'!O39</f>
        <v>0</v>
      </c>
      <c r="H135" s="181">
        <f>+'[3]9-1'!$AE$18</f>
        <v>0</v>
      </c>
      <c r="I135" s="181">
        <f>+'[3]9-1'!$AE$39</f>
        <v>0</v>
      </c>
      <c r="J135" s="181">
        <f t="shared" si="4"/>
        <v>0</v>
      </c>
      <c r="K135" s="26">
        <f>+'[3]Dimanche 12H00'!P39</f>
        <v>0</v>
      </c>
      <c r="L135" s="57">
        <f>+'[3]Dimanche 12H00'!Q39</f>
        <v>0</v>
      </c>
      <c r="M135" s="108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  <c r="AA135" s="140"/>
      <c r="AB135" s="140"/>
      <c r="AC135" s="140"/>
      <c r="AD135" s="140"/>
      <c r="AE135" s="140"/>
      <c r="AF135" s="140"/>
      <c r="AG135" s="140"/>
      <c r="AH135" s="140"/>
      <c r="AI135" s="140"/>
      <c r="AJ135" s="140"/>
      <c r="AK135" s="140"/>
      <c r="AL135" s="140"/>
      <c r="AM135" s="140"/>
      <c r="AN135" s="140"/>
      <c r="AO135" s="140"/>
      <c r="AP135" s="140"/>
      <c r="AQ135" s="140"/>
      <c r="AR135" s="140"/>
      <c r="AS135" s="140"/>
      <c r="AT135" s="140"/>
      <c r="AU135" s="140"/>
      <c r="AV135" s="140"/>
      <c r="AW135" s="140"/>
      <c r="AX135" s="140"/>
      <c r="AY135" s="140"/>
      <c r="AZ135" s="140"/>
      <c r="BA135" s="140"/>
      <c r="BB135" s="140"/>
      <c r="BC135" s="140"/>
      <c r="BD135" s="140"/>
      <c r="BE135" s="140"/>
      <c r="BF135" s="140"/>
      <c r="BG135" s="140"/>
      <c r="BH135" s="140"/>
      <c r="BI135" s="140"/>
      <c r="BJ135" s="140"/>
      <c r="BK135" s="140"/>
      <c r="BL135" s="140"/>
      <c r="BM135" s="140"/>
      <c r="BN135" s="140"/>
      <c r="BO135" s="140"/>
      <c r="BP135" s="140"/>
      <c r="BQ135" s="140"/>
      <c r="BR135" s="140"/>
      <c r="BS135" s="140"/>
      <c r="BT135" s="140"/>
      <c r="BU135" s="140"/>
      <c r="BV135" s="140"/>
      <c r="BW135" s="140"/>
      <c r="BX135" s="140"/>
      <c r="BY135" s="140"/>
      <c r="BZ135" s="140"/>
      <c r="CA135" s="140"/>
      <c r="CB135" s="140"/>
      <c r="CC135" s="140"/>
      <c r="CD135" s="140"/>
      <c r="CE135" s="140"/>
      <c r="CF135" s="140"/>
      <c r="CG135" s="140"/>
      <c r="CH135" s="140"/>
      <c r="CI135" s="140"/>
      <c r="CJ135" s="140"/>
      <c r="CK135" s="140"/>
      <c r="CL135" s="140"/>
      <c r="CM135" s="140"/>
      <c r="CN135" s="140"/>
      <c r="CO135" s="140"/>
      <c r="CP135" s="140"/>
      <c r="CQ135" s="140"/>
      <c r="CR135" s="140"/>
      <c r="CS135" s="140"/>
      <c r="CT135" s="140"/>
      <c r="CU135" s="140"/>
      <c r="CV135" s="140"/>
      <c r="CW135" s="140"/>
      <c r="CX135" s="140"/>
      <c r="CY135" s="140"/>
      <c r="CZ135" s="140"/>
      <c r="DA135" s="140"/>
      <c r="DB135" s="140"/>
      <c r="DC135" s="140"/>
      <c r="DD135" s="140"/>
      <c r="DE135" s="140"/>
      <c r="DF135" s="140"/>
      <c r="DG135" s="140"/>
      <c r="DH135" s="140"/>
      <c r="DI135" s="140"/>
      <c r="DJ135" s="140"/>
      <c r="DK135" s="140"/>
      <c r="DL135" s="140"/>
      <c r="DM135" s="140"/>
      <c r="DN135" s="140"/>
      <c r="DO135" s="140"/>
      <c r="DP135" s="140"/>
      <c r="DQ135" s="140"/>
    </row>
    <row r="136" spans="1:121" hidden="1" x14ac:dyDescent="0.3">
      <c r="A136" s="95"/>
      <c r="B136" s="173" t="s">
        <v>117</v>
      </c>
      <c r="C136" s="174" t="s">
        <v>48</v>
      </c>
      <c r="D136" s="174">
        <f>+'[3]Dimanche 12H00'!M40</f>
        <v>0</v>
      </c>
      <c r="E136" s="174">
        <f>+'[3]Dimanche 12H00'!E40</f>
        <v>0</v>
      </c>
      <c r="F136" s="174">
        <f>+'[3]Dimanche 12H00'!H40</f>
        <v>0</v>
      </c>
      <c r="G136" s="175">
        <f>+'[3]Dimanche 12H00'!O40</f>
        <v>0</v>
      </c>
      <c r="H136" s="175">
        <f>+'[3]10-1'!$G$18</f>
        <v>0</v>
      </c>
      <c r="I136" s="175">
        <f>+'[3]10-1'!$G$39</f>
        <v>0</v>
      </c>
      <c r="J136" s="175">
        <f t="shared" si="4"/>
        <v>0</v>
      </c>
      <c r="K136" s="28">
        <f>+'[3]Dimanche 12H00'!P40</f>
        <v>0</v>
      </c>
      <c r="L136" s="58">
        <f>+'[3]Dimanche 12H00'!Q40</f>
        <v>0</v>
      </c>
      <c r="M136" s="109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  <c r="AA136" s="140"/>
      <c r="AB136" s="140"/>
      <c r="AC136" s="140"/>
      <c r="AD136" s="140"/>
      <c r="AE136" s="140"/>
      <c r="AF136" s="140"/>
      <c r="AG136" s="140"/>
      <c r="AH136" s="140"/>
      <c r="AI136" s="140"/>
      <c r="AJ136" s="140"/>
      <c r="AK136" s="140"/>
      <c r="AL136" s="140"/>
      <c r="AM136" s="140"/>
      <c r="AN136" s="140"/>
      <c r="AO136" s="140"/>
      <c r="AP136" s="140"/>
      <c r="AQ136" s="140"/>
      <c r="AR136" s="140"/>
      <c r="AS136" s="140"/>
      <c r="AT136" s="140"/>
      <c r="AU136" s="140"/>
      <c r="AV136" s="140"/>
      <c r="AW136" s="140"/>
      <c r="AX136" s="140"/>
      <c r="AY136" s="140"/>
      <c r="AZ136" s="140"/>
      <c r="BA136" s="140"/>
      <c r="BB136" s="140"/>
      <c r="BC136" s="140"/>
      <c r="BD136" s="140"/>
      <c r="BE136" s="140"/>
      <c r="BF136" s="140"/>
      <c r="BG136" s="140"/>
      <c r="BH136" s="140"/>
      <c r="BI136" s="140"/>
      <c r="BJ136" s="140"/>
      <c r="BK136" s="140"/>
      <c r="BL136" s="140"/>
      <c r="BM136" s="140"/>
      <c r="BN136" s="140"/>
      <c r="BO136" s="140"/>
      <c r="BP136" s="140"/>
      <c r="BQ136" s="140"/>
      <c r="BR136" s="140"/>
      <c r="BS136" s="140"/>
      <c r="BT136" s="140"/>
      <c r="BU136" s="140"/>
      <c r="BV136" s="140"/>
      <c r="BW136" s="140"/>
      <c r="BX136" s="140"/>
      <c r="BY136" s="140"/>
      <c r="BZ136" s="140"/>
      <c r="CA136" s="140"/>
      <c r="CB136" s="140"/>
      <c r="CC136" s="140"/>
      <c r="CD136" s="140"/>
      <c r="CE136" s="140"/>
      <c r="CF136" s="140"/>
      <c r="CG136" s="140"/>
      <c r="CH136" s="140"/>
      <c r="CI136" s="140"/>
      <c r="CJ136" s="140"/>
      <c r="CK136" s="140"/>
      <c r="CL136" s="140"/>
      <c r="CM136" s="140"/>
      <c r="CN136" s="140"/>
      <c r="CO136" s="140"/>
      <c r="CP136" s="140"/>
      <c r="CQ136" s="140"/>
      <c r="CR136" s="140"/>
      <c r="CS136" s="140"/>
      <c r="CT136" s="140"/>
      <c r="CU136" s="140"/>
      <c r="CV136" s="140"/>
      <c r="CW136" s="140"/>
      <c r="CX136" s="140"/>
      <c r="CY136" s="140"/>
      <c r="CZ136" s="140"/>
      <c r="DA136" s="140"/>
      <c r="DB136" s="140"/>
      <c r="DC136" s="140"/>
      <c r="DD136" s="140"/>
      <c r="DE136" s="140"/>
      <c r="DF136" s="140"/>
      <c r="DG136" s="140"/>
      <c r="DH136" s="140"/>
      <c r="DI136" s="140"/>
      <c r="DJ136" s="140"/>
      <c r="DK136" s="140"/>
      <c r="DL136" s="140"/>
      <c r="DM136" s="140"/>
      <c r="DN136" s="140"/>
      <c r="DO136" s="140"/>
      <c r="DP136" s="140"/>
      <c r="DQ136" s="140"/>
    </row>
    <row r="137" spans="1:121" hidden="1" x14ac:dyDescent="0.3">
      <c r="A137" s="95"/>
      <c r="B137" s="176" t="s">
        <v>117</v>
      </c>
      <c r="C137" s="177" t="s">
        <v>49</v>
      </c>
      <c r="D137" s="177">
        <f>+'[3]Dimanche 12H00'!M41</f>
        <v>0</v>
      </c>
      <c r="E137" s="177">
        <f>+'[3]Dimanche 12H00'!E41</f>
        <v>0</v>
      </c>
      <c r="F137" s="177">
        <f>+'[3]Dimanche 12H00'!H41</f>
        <v>0</v>
      </c>
      <c r="G137" s="178">
        <f>+'[3]Dimanche 12H00'!O41</f>
        <v>0</v>
      </c>
      <c r="H137" s="178">
        <f>+'[3]10-1'!$O$18</f>
        <v>0</v>
      </c>
      <c r="I137" s="178">
        <f>+'[3]10-1'!$O$39</f>
        <v>0</v>
      </c>
      <c r="J137" s="178">
        <f t="shared" si="4"/>
        <v>0</v>
      </c>
      <c r="K137" s="24">
        <f>+'[3]Dimanche 12H00'!P41</f>
        <v>0</v>
      </c>
      <c r="L137" s="56">
        <f>+'[3]Dimanche 12H00'!Q41</f>
        <v>0</v>
      </c>
      <c r="M137" s="107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/>
      <c r="AF137" s="140"/>
      <c r="AG137" s="140"/>
      <c r="AH137" s="140"/>
      <c r="AI137" s="140"/>
      <c r="AJ137" s="140"/>
      <c r="AK137" s="140"/>
      <c r="AL137" s="140"/>
      <c r="AM137" s="140"/>
      <c r="AN137" s="140"/>
      <c r="AO137" s="140"/>
      <c r="AP137" s="140"/>
      <c r="AQ137" s="140"/>
      <c r="AR137" s="140"/>
      <c r="AS137" s="140"/>
      <c r="AT137" s="140"/>
      <c r="AU137" s="140"/>
      <c r="AV137" s="140"/>
      <c r="AW137" s="140"/>
      <c r="AX137" s="140"/>
      <c r="AY137" s="140"/>
      <c r="AZ137" s="140"/>
      <c r="BA137" s="140"/>
      <c r="BB137" s="140"/>
      <c r="BC137" s="140"/>
      <c r="BD137" s="140"/>
      <c r="BE137" s="140"/>
      <c r="BF137" s="140"/>
      <c r="BG137" s="140"/>
      <c r="BH137" s="140"/>
      <c r="BI137" s="140"/>
      <c r="BJ137" s="140"/>
      <c r="BK137" s="140"/>
      <c r="BL137" s="140"/>
      <c r="BM137" s="140"/>
      <c r="BN137" s="140"/>
      <c r="BO137" s="140"/>
      <c r="BP137" s="140"/>
      <c r="BQ137" s="140"/>
      <c r="BR137" s="140"/>
      <c r="BS137" s="140"/>
      <c r="BT137" s="140"/>
      <c r="BU137" s="140"/>
      <c r="BV137" s="140"/>
      <c r="BW137" s="140"/>
      <c r="BX137" s="140"/>
      <c r="BY137" s="140"/>
      <c r="BZ137" s="140"/>
      <c r="CA137" s="140"/>
      <c r="CB137" s="140"/>
      <c r="CC137" s="140"/>
      <c r="CD137" s="140"/>
      <c r="CE137" s="140"/>
      <c r="CF137" s="140"/>
      <c r="CG137" s="140"/>
      <c r="CH137" s="140"/>
      <c r="CI137" s="140"/>
      <c r="CJ137" s="140"/>
      <c r="CK137" s="140"/>
      <c r="CL137" s="140"/>
      <c r="CM137" s="140"/>
      <c r="CN137" s="140"/>
      <c r="CO137" s="140"/>
      <c r="CP137" s="140"/>
      <c r="CQ137" s="140"/>
      <c r="CR137" s="140"/>
      <c r="CS137" s="140"/>
      <c r="CT137" s="140"/>
      <c r="CU137" s="140"/>
      <c r="CV137" s="140"/>
      <c r="CW137" s="140"/>
      <c r="CX137" s="140"/>
      <c r="CY137" s="140"/>
      <c r="CZ137" s="140"/>
      <c r="DA137" s="140"/>
      <c r="DB137" s="140"/>
      <c r="DC137" s="140"/>
      <c r="DD137" s="140"/>
      <c r="DE137" s="140"/>
      <c r="DF137" s="140"/>
      <c r="DG137" s="140"/>
      <c r="DH137" s="140"/>
      <c r="DI137" s="140"/>
      <c r="DJ137" s="140"/>
      <c r="DK137" s="140"/>
      <c r="DL137" s="140"/>
      <c r="DM137" s="140"/>
      <c r="DN137" s="140"/>
      <c r="DO137" s="140"/>
      <c r="DP137" s="140"/>
      <c r="DQ137" s="140"/>
    </row>
    <row r="138" spans="1:121" hidden="1" x14ac:dyDescent="0.3">
      <c r="A138" s="95"/>
      <c r="B138" s="176" t="s">
        <v>117</v>
      </c>
      <c r="C138" s="177" t="s">
        <v>50</v>
      </c>
      <c r="D138" s="177">
        <f>+'[3]Dimanche 12H00'!M42</f>
        <v>0</v>
      </c>
      <c r="E138" s="177">
        <f>+'[3]Dimanche 12H00'!E42</f>
        <v>0</v>
      </c>
      <c r="F138" s="177">
        <f>+'[3]Dimanche 12H00'!H42</f>
        <v>0</v>
      </c>
      <c r="G138" s="178">
        <f>+'[3]Dimanche 12H00'!O42</f>
        <v>0</v>
      </c>
      <c r="H138" s="178">
        <f>+'[3]10-1'!$W$18</f>
        <v>0</v>
      </c>
      <c r="I138" s="178">
        <f>+'[3]10-1'!$W$39</f>
        <v>0</v>
      </c>
      <c r="J138" s="178">
        <f t="shared" si="4"/>
        <v>0</v>
      </c>
      <c r="K138" s="24">
        <f>+'[3]Dimanche 12H00'!P42</f>
        <v>0</v>
      </c>
      <c r="L138" s="56">
        <f>+'[3]Dimanche 12H00'!Q42</f>
        <v>0</v>
      </c>
      <c r="M138" s="107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/>
      <c r="AF138" s="140"/>
      <c r="AG138" s="140"/>
      <c r="AH138" s="140"/>
      <c r="AI138" s="140"/>
      <c r="AJ138" s="140"/>
      <c r="AK138" s="140"/>
      <c r="AL138" s="140"/>
      <c r="AM138" s="140"/>
      <c r="AN138" s="140"/>
      <c r="AO138" s="140"/>
      <c r="AP138" s="140"/>
      <c r="AQ138" s="140"/>
      <c r="AR138" s="140"/>
      <c r="AS138" s="140"/>
      <c r="AT138" s="140"/>
      <c r="AU138" s="140"/>
      <c r="AV138" s="140"/>
      <c r="AW138" s="140"/>
      <c r="AX138" s="140"/>
      <c r="AY138" s="140"/>
      <c r="AZ138" s="140"/>
      <c r="BA138" s="140"/>
      <c r="BB138" s="140"/>
      <c r="BC138" s="140"/>
      <c r="BD138" s="140"/>
      <c r="BE138" s="140"/>
      <c r="BF138" s="140"/>
      <c r="BG138" s="140"/>
      <c r="BH138" s="140"/>
      <c r="BI138" s="140"/>
      <c r="BJ138" s="140"/>
      <c r="BK138" s="140"/>
      <c r="BL138" s="140"/>
      <c r="BM138" s="140"/>
      <c r="BN138" s="140"/>
      <c r="BO138" s="140"/>
      <c r="BP138" s="140"/>
      <c r="BQ138" s="140"/>
      <c r="BR138" s="140"/>
      <c r="BS138" s="140"/>
      <c r="BT138" s="140"/>
      <c r="BU138" s="140"/>
      <c r="BV138" s="140"/>
      <c r="BW138" s="140"/>
      <c r="BX138" s="140"/>
      <c r="BY138" s="140"/>
      <c r="BZ138" s="140"/>
      <c r="CA138" s="140"/>
      <c r="CB138" s="140"/>
      <c r="CC138" s="140"/>
      <c r="CD138" s="140"/>
      <c r="CE138" s="140"/>
      <c r="CF138" s="140"/>
      <c r="CG138" s="140"/>
      <c r="CH138" s="140"/>
      <c r="CI138" s="140"/>
      <c r="CJ138" s="140"/>
      <c r="CK138" s="140"/>
      <c r="CL138" s="140"/>
      <c r="CM138" s="140"/>
      <c r="CN138" s="140"/>
      <c r="CO138" s="140"/>
      <c r="CP138" s="140"/>
      <c r="CQ138" s="140"/>
      <c r="CR138" s="140"/>
      <c r="CS138" s="140"/>
      <c r="CT138" s="140"/>
      <c r="CU138" s="140"/>
      <c r="CV138" s="140"/>
      <c r="CW138" s="140"/>
      <c r="CX138" s="140"/>
      <c r="CY138" s="140"/>
      <c r="CZ138" s="140"/>
      <c r="DA138" s="140"/>
      <c r="DB138" s="140"/>
      <c r="DC138" s="140"/>
      <c r="DD138" s="140"/>
      <c r="DE138" s="140"/>
      <c r="DF138" s="140"/>
      <c r="DG138" s="140"/>
      <c r="DH138" s="140"/>
      <c r="DI138" s="140"/>
      <c r="DJ138" s="140"/>
      <c r="DK138" s="140"/>
      <c r="DL138" s="140"/>
      <c r="DM138" s="140"/>
      <c r="DN138" s="140"/>
      <c r="DO138" s="140"/>
      <c r="DP138" s="140"/>
      <c r="DQ138" s="140"/>
    </row>
    <row r="139" spans="1:121" ht="15" hidden="1" thickBot="1" x14ac:dyDescent="0.35">
      <c r="A139" s="95"/>
      <c r="B139" s="179" t="s">
        <v>117</v>
      </c>
      <c r="C139" s="180" t="s">
        <v>51</v>
      </c>
      <c r="D139" s="180">
        <f>+'[3]Dimanche 12H00'!M43</f>
        <v>0</v>
      </c>
      <c r="E139" s="180">
        <f>+'[3]Dimanche 12H00'!E43</f>
        <v>0</v>
      </c>
      <c r="F139" s="180">
        <f>+'[3]Dimanche 12H00'!H43</f>
        <v>0</v>
      </c>
      <c r="G139" s="181">
        <f>+'[3]Dimanche 12H00'!O43</f>
        <v>0</v>
      </c>
      <c r="H139" s="181">
        <f>+'[3]10-1'!$AE$18</f>
        <v>0</v>
      </c>
      <c r="I139" s="181">
        <f>+'[3]10-1'!$AE$39</f>
        <v>0</v>
      </c>
      <c r="J139" s="181">
        <f t="shared" si="4"/>
        <v>0</v>
      </c>
      <c r="K139" s="26">
        <f>+'[3]Dimanche 12H00'!P43</f>
        <v>0</v>
      </c>
      <c r="L139" s="57">
        <f>+'[3]Dimanche 12H00'!Q43</f>
        <v>0</v>
      </c>
      <c r="M139" s="108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  <c r="AA139" s="140"/>
      <c r="AB139" s="140"/>
      <c r="AC139" s="140"/>
      <c r="AD139" s="140"/>
      <c r="AE139" s="140"/>
      <c r="AF139" s="140"/>
      <c r="AG139" s="140"/>
      <c r="AH139" s="140"/>
      <c r="AI139" s="140"/>
      <c r="AJ139" s="140"/>
      <c r="AK139" s="140"/>
      <c r="AL139" s="140"/>
      <c r="AM139" s="140"/>
      <c r="AN139" s="140"/>
      <c r="AO139" s="140"/>
      <c r="AP139" s="140"/>
      <c r="AQ139" s="140"/>
      <c r="AR139" s="140"/>
      <c r="AS139" s="140"/>
      <c r="AT139" s="140"/>
      <c r="AU139" s="140"/>
      <c r="AV139" s="140"/>
      <c r="AW139" s="140"/>
      <c r="AX139" s="140"/>
      <c r="AY139" s="140"/>
      <c r="AZ139" s="140"/>
      <c r="BA139" s="140"/>
      <c r="BB139" s="140"/>
      <c r="BC139" s="140"/>
      <c r="BD139" s="140"/>
      <c r="BE139" s="140"/>
      <c r="BF139" s="140"/>
      <c r="BG139" s="140"/>
      <c r="BH139" s="140"/>
      <c r="BI139" s="140"/>
      <c r="BJ139" s="140"/>
      <c r="BK139" s="140"/>
      <c r="BL139" s="140"/>
      <c r="BM139" s="140"/>
      <c r="BN139" s="140"/>
      <c r="BO139" s="140"/>
      <c r="BP139" s="140"/>
      <c r="BQ139" s="140"/>
      <c r="BR139" s="140"/>
      <c r="BS139" s="140"/>
      <c r="BT139" s="140"/>
      <c r="BU139" s="140"/>
      <c r="BV139" s="140"/>
      <c r="BW139" s="140"/>
      <c r="BX139" s="140"/>
      <c r="BY139" s="140"/>
      <c r="BZ139" s="140"/>
      <c r="CA139" s="140"/>
      <c r="CB139" s="140"/>
      <c r="CC139" s="140"/>
      <c r="CD139" s="140"/>
      <c r="CE139" s="140"/>
      <c r="CF139" s="140"/>
      <c r="CG139" s="140"/>
      <c r="CH139" s="140"/>
      <c r="CI139" s="140"/>
      <c r="CJ139" s="140"/>
      <c r="CK139" s="140"/>
      <c r="CL139" s="140"/>
      <c r="CM139" s="140"/>
      <c r="CN139" s="140"/>
      <c r="CO139" s="140"/>
      <c r="CP139" s="140"/>
      <c r="CQ139" s="140"/>
      <c r="CR139" s="140"/>
      <c r="CS139" s="140"/>
      <c r="CT139" s="140"/>
      <c r="CU139" s="140"/>
      <c r="CV139" s="140"/>
      <c r="CW139" s="140"/>
      <c r="CX139" s="140"/>
      <c r="CY139" s="140"/>
      <c r="CZ139" s="140"/>
      <c r="DA139" s="140"/>
      <c r="DB139" s="140"/>
      <c r="DC139" s="140"/>
      <c r="DD139" s="140"/>
      <c r="DE139" s="140"/>
      <c r="DF139" s="140"/>
      <c r="DG139" s="140"/>
      <c r="DH139" s="140"/>
      <c r="DI139" s="140"/>
      <c r="DJ139" s="140"/>
      <c r="DK139" s="140"/>
      <c r="DL139" s="140"/>
      <c r="DM139" s="140"/>
      <c r="DN139" s="140"/>
      <c r="DO139" s="140"/>
      <c r="DP139" s="140"/>
      <c r="DQ139" s="140"/>
    </row>
    <row r="140" spans="1:121" hidden="1" x14ac:dyDescent="0.3">
      <c r="A140" s="95"/>
      <c r="B140" s="173" t="s">
        <v>117</v>
      </c>
      <c r="C140" s="174" t="s">
        <v>52</v>
      </c>
      <c r="D140" s="174">
        <f>+'[3]Dimanche 12H00'!M44</f>
        <v>0</v>
      </c>
      <c r="E140" s="174">
        <f>+'[3]Dimanche 12H00'!E44</f>
        <v>0</v>
      </c>
      <c r="F140" s="174">
        <f>+'[3]Dimanche 12H00'!H44</f>
        <v>0</v>
      </c>
      <c r="G140" s="175">
        <f>+'[3]Dimanche 12H00'!O44</f>
        <v>0</v>
      </c>
      <c r="H140" s="175">
        <f>+'[3]11-1'!$G$18</f>
        <v>0</v>
      </c>
      <c r="I140" s="175">
        <f>+'[3]11-1'!$G$39</f>
        <v>0</v>
      </c>
      <c r="J140" s="175">
        <f t="shared" si="4"/>
        <v>0</v>
      </c>
      <c r="K140" s="28">
        <f>+'[3]Dimanche 12H00'!P44</f>
        <v>0</v>
      </c>
      <c r="L140" s="58">
        <f>+'[3]Dimanche 12H00'!Q44</f>
        <v>0</v>
      </c>
      <c r="M140" s="109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  <c r="AC140" s="140"/>
      <c r="AD140" s="140"/>
      <c r="AE140" s="140"/>
      <c r="AF140" s="140"/>
      <c r="AG140" s="140"/>
      <c r="AH140" s="140"/>
      <c r="AI140" s="140"/>
      <c r="AJ140" s="140"/>
      <c r="AK140" s="140"/>
      <c r="AL140" s="140"/>
      <c r="AM140" s="140"/>
      <c r="AN140" s="140"/>
      <c r="AO140" s="140"/>
      <c r="AP140" s="140"/>
      <c r="AQ140" s="140"/>
      <c r="AR140" s="140"/>
      <c r="AS140" s="140"/>
      <c r="AT140" s="140"/>
      <c r="AU140" s="140"/>
      <c r="AV140" s="140"/>
      <c r="AW140" s="140"/>
      <c r="AX140" s="140"/>
      <c r="AY140" s="140"/>
      <c r="AZ140" s="140"/>
      <c r="BA140" s="140"/>
      <c r="BB140" s="140"/>
      <c r="BC140" s="140"/>
      <c r="BD140" s="140"/>
      <c r="BE140" s="140"/>
      <c r="BF140" s="140"/>
      <c r="BG140" s="140"/>
      <c r="BH140" s="140"/>
      <c r="BI140" s="140"/>
      <c r="BJ140" s="140"/>
      <c r="BK140" s="140"/>
      <c r="BL140" s="140"/>
      <c r="BM140" s="140"/>
      <c r="BN140" s="140"/>
      <c r="BO140" s="140"/>
      <c r="BP140" s="140"/>
      <c r="BQ140" s="140"/>
      <c r="BR140" s="140"/>
      <c r="BS140" s="140"/>
      <c r="BT140" s="140"/>
      <c r="BU140" s="140"/>
      <c r="BV140" s="140"/>
      <c r="BW140" s="140"/>
      <c r="BX140" s="140"/>
      <c r="BY140" s="140"/>
      <c r="BZ140" s="140"/>
      <c r="CA140" s="140"/>
      <c r="CB140" s="140"/>
      <c r="CC140" s="140"/>
      <c r="CD140" s="140"/>
      <c r="CE140" s="140"/>
      <c r="CF140" s="140"/>
      <c r="CG140" s="140"/>
      <c r="CH140" s="140"/>
      <c r="CI140" s="140"/>
      <c r="CJ140" s="140"/>
      <c r="CK140" s="140"/>
      <c r="CL140" s="140"/>
      <c r="CM140" s="140"/>
      <c r="CN140" s="140"/>
      <c r="CO140" s="140"/>
      <c r="CP140" s="140"/>
      <c r="CQ140" s="140"/>
      <c r="CR140" s="140"/>
      <c r="CS140" s="140"/>
      <c r="CT140" s="140"/>
      <c r="CU140" s="140"/>
      <c r="CV140" s="140"/>
      <c r="CW140" s="140"/>
      <c r="CX140" s="140"/>
      <c r="CY140" s="140"/>
      <c r="CZ140" s="140"/>
      <c r="DA140" s="140"/>
      <c r="DB140" s="140"/>
      <c r="DC140" s="140"/>
      <c r="DD140" s="140"/>
      <c r="DE140" s="140"/>
      <c r="DF140" s="140"/>
      <c r="DG140" s="140"/>
      <c r="DH140" s="140"/>
      <c r="DI140" s="140"/>
      <c r="DJ140" s="140"/>
      <c r="DK140" s="140"/>
      <c r="DL140" s="140"/>
      <c r="DM140" s="140"/>
      <c r="DN140" s="140"/>
      <c r="DO140" s="140"/>
      <c r="DP140" s="140"/>
      <c r="DQ140" s="140"/>
    </row>
    <row r="141" spans="1:121" hidden="1" x14ac:dyDescent="0.3">
      <c r="A141" s="95"/>
      <c r="B141" s="176" t="s">
        <v>117</v>
      </c>
      <c r="C141" s="177" t="s">
        <v>53</v>
      </c>
      <c r="D141" s="177">
        <f>+'[3]Dimanche 12H00'!M45</f>
        <v>0</v>
      </c>
      <c r="E141" s="177">
        <f>+'[3]Dimanche 12H00'!E45</f>
        <v>0</v>
      </c>
      <c r="F141" s="177">
        <f>+'[3]Dimanche 12H00'!H45</f>
        <v>0</v>
      </c>
      <c r="G141" s="178">
        <f>+'[3]Dimanche 12H00'!O45</f>
        <v>0</v>
      </c>
      <c r="H141" s="178">
        <f>+'[3]11-1'!$O$18</f>
        <v>0</v>
      </c>
      <c r="I141" s="178">
        <f>+'[3]11-1'!$O$39</f>
        <v>0</v>
      </c>
      <c r="J141" s="178">
        <f t="shared" si="4"/>
        <v>0</v>
      </c>
      <c r="K141" s="24">
        <f>+'[3]Dimanche 12H00'!P45</f>
        <v>0</v>
      </c>
      <c r="L141" s="56">
        <f>+'[3]Dimanche 12H00'!Q45</f>
        <v>0</v>
      </c>
      <c r="M141" s="107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  <c r="AH141" s="140"/>
      <c r="AI141" s="140"/>
      <c r="AJ141" s="140"/>
      <c r="AK141" s="140"/>
      <c r="AL141" s="140"/>
      <c r="AM141" s="140"/>
      <c r="AN141" s="140"/>
      <c r="AO141" s="140"/>
      <c r="AP141" s="140"/>
      <c r="AQ141" s="140"/>
      <c r="AR141" s="140"/>
      <c r="AS141" s="140"/>
      <c r="AT141" s="140"/>
      <c r="AU141" s="140"/>
      <c r="AV141" s="140"/>
      <c r="AW141" s="140"/>
      <c r="AX141" s="140"/>
      <c r="AY141" s="140"/>
      <c r="AZ141" s="140"/>
      <c r="BA141" s="140"/>
      <c r="BB141" s="140"/>
      <c r="BC141" s="140"/>
      <c r="BD141" s="140"/>
      <c r="BE141" s="140"/>
      <c r="BF141" s="140"/>
      <c r="BG141" s="140"/>
      <c r="BH141" s="140"/>
      <c r="BI141" s="140"/>
      <c r="BJ141" s="140"/>
      <c r="BK141" s="140"/>
      <c r="BL141" s="140"/>
      <c r="BM141" s="140"/>
      <c r="BN141" s="140"/>
      <c r="BO141" s="140"/>
      <c r="BP141" s="140"/>
      <c r="BQ141" s="140"/>
      <c r="BR141" s="140"/>
      <c r="BS141" s="140"/>
      <c r="BT141" s="140"/>
      <c r="BU141" s="140"/>
      <c r="BV141" s="140"/>
      <c r="BW141" s="140"/>
      <c r="BX141" s="140"/>
      <c r="BY141" s="140"/>
      <c r="BZ141" s="140"/>
      <c r="CA141" s="140"/>
      <c r="CB141" s="140"/>
      <c r="CC141" s="140"/>
      <c r="CD141" s="140"/>
      <c r="CE141" s="140"/>
      <c r="CF141" s="140"/>
      <c r="CG141" s="140"/>
      <c r="CH141" s="140"/>
      <c r="CI141" s="140"/>
      <c r="CJ141" s="140"/>
      <c r="CK141" s="140"/>
      <c r="CL141" s="140"/>
      <c r="CM141" s="140"/>
      <c r="CN141" s="140"/>
      <c r="CO141" s="140"/>
      <c r="CP141" s="140"/>
      <c r="CQ141" s="140"/>
      <c r="CR141" s="140"/>
      <c r="CS141" s="140"/>
      <c r="CT141" s="140"/>
      <c r="CU141" s="140"/>
      <c r="CV141" s="140"/>
      <c r="CW141" s="140"/>
      <c r="CX141" s="140"/>
      <c r="CY141" s="140"/>
      <c r="CZ141" s="140"/>
      <c r="DA141" s="140"/>
      <c r="DB141" s="140"/>
      <c r="DC141" s="140"/>
      <c r="DD141" s="140"/>
      <c r="DE141" s="140"/>
      <c r="DF141" s="140"/>
      <c r="DG141" s="140"/>
      <c r="DH141" s="140"/>
      <c r="DI141" s="140"/>
      <c r="DJ141" s="140"/>
      <c r="DK141" s="140"/>
      <c r="DL141" s="140"/>
      <c r="DM141" s="140"/>
      <c r="DN141" s="140"/>
      <c r="DO141" s="140"/>
      <c r="DP141" s="140"/>
      <c r="DQ141" s="140"/>
    </row>
    <row r="142" spans="1:121" hidden="1" x14ac:dyDescent="0.3">
      <c r="A142" s="95"/>
      <c r="B142" s="84" t="s">
        <v>117</v>
      </c>
      <c r="C142" s="25" t="s">
        <v>54</v>
      </c>
      <c r="D142" s="25">
        <f>+'[3]Dimanche 12H00'!M46</f>
        <v>0</v>
      </c>
      <c r="E142" s="25">
        <f>+'[3]Dimanche 12H00'!E46</f>
        <v>0</v>
      </c>
      <c r="F142" s="25">
        <f>+'[3]Dimanche 12H00'!H46</f>
        <v>0</v>
      </c>
      <c r="G142" s="24">
        <f>+'[3]Dimanche 12H00'!O46</f>
        <v>0</v>
      </c>
      <c r="H142" s="24">
        <f>+'[3]11-1'!$W$18</f>
        <v>0</v>
      </c>
      <c r="I142" s="24">
        <f>+'[3]11-1'!$W$39</f>
        <v>0</v>
      </c>
      <c r="J142" s="24">
        <f t="shared" si="4"/>
        <v>0</v>
      </c>
      <c r="K142" s="24">
        <f>+'[3]Dimanche 12H00'!P46</f>
        <v>0</v>
      </c>
      <c r="L142" s="56">
        <f>+'[3]Dimanche 12H00'!Q46</f>
        <v>0</v>
      </c>
      <c r="M142" s="107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  <c r="AH142" s="140"/>
      <c r="AI142" s="140"/>
      <c r="AJ142" s="140"/>
      <c r="AK142" s="140"/>
      <c r="AL142" s="140"/>
      <c r="AM142" s="140"/>
      <c r="AN142" s="140"/>
      <c r="AO142" s="140"/>
      <c r="AP142" s="140"/>
      <c r="AQ142" s="140"/>
      <c r="AR142" s="140"/>
      <c r="AS142" s="140"/>
      <c r="AT142" s="140"/>
      <c r="AU142" s="140"/>
      <c r="AV142" s="140"/>
      <c r="AW142" s="140"/>
      <c r="AX142" s="140"/>
      <c r="AY142" s="140"/>
      <c r="AZ142" s="140"/>
      <c r="BA142" s="140"/>
      <c r="BB142" s="140"/>
      <c r="BC142" s="140"/>
      <c r="BD142" s="140"/>
      <c r="BE142" s="140"/>
      <c r="BF142" s="140"/>
      <c r="BG142" s="140"/>
      <c r="BH142" s="140"/>
      <c r="BI142" s="140"/>
      <c r="BJ142" s="140"/>
      <c r="BK142" s="140"/>
      <c r="BL142" s="140"/>
      <c r="BM142" s="140"/>
      <c r="BN142" s="140"/>
      <c r="BO142" s="140"/>
      <c r="BP142" s="140"/>
      <c r="BQ142" s="140"/>
      <c r="BR142" s="140"/>
      <c r="BS142" s="140"/>
      <c r="BT142" s="140"/>
      <c r="BU142" s="140"/>
      <c r="BV142" s="140"/>
      <c r="BW142" s="140"/>
      <c r="BX142" s="140"/>
      <c r="BY142" s="140"/>
      <c r="BZ142" s="140"/>
      <c r="CA142" s="140"/>
      <c r="CB142" s="140"/>
      <c r="CC142" s="140"/>
      <c r="CD142" s="140"/>
      <c r="CE142" s="140"/>
      <c r="CF142" s="140"/>
      <c r="CG142" s="140"/>
      <c r="CH142" s="140"/>
      <c r="CI142" s="140"/>
      <c r="CJ142" s="140"/>
      <c r="CK142" s="140"/>
      <c r="CL142" s="140"/>
      <c r="CM142" s="140"/>
      <c r="CN142" s="140"/>
      <c r="CO142" s="140"/>
      <c r="CP142" s="140"/>
      <c r="CQ142" s="140"/>
      <c r="CR142" s="140"/>
      <c r="CS142" s="140"/>
      <c r="CT142" s="140"/>
      <c r="CU142" s="140"/>
      <c r="CV142" s="140"/>
      <c r="CW142" s="140"/>
      <c r="CX142" s="140"/>
      <c r="CY142" s="140"/>
      <c r="CZ142" s="140"/>
      <c r="DA142" s="140"/>
      <c r="DB142" s="140"/>
      <c r="DC142" s="140"/>
      <c r="DD142" s="140"/>
      <c r="DE142" s="140"/>
      <c r="DF142" s="140"/>
      <c r="DG142" s="140"/>
      <c r="DH142" s="140"/>
      <c r="DI142" s="140"/>
      <c r="DJ142" s="140"/>
      <c r="DK142" s="140"/>
      <c r="DL142" s="140"/>
      <c r="DM142" s="140"/>
      <c r="DN142" s="140"/>
      <c r="DO142" s="140"/>
      <c r="DP142" s="140"/>
      <c r="DQ142" s="140"/>
    </row>
    <row r="143" spans="1:121" ht="15" hidden="1" thickBot="1" x14ac:dyDescent="0.35">
      <c r="A143" s="95"/>
      <c r="B143" s="85" t="s">
        <v>117</v>
      </c>
      <c r="C143" s="27" t="s">
        <v>55</v>
      </c>
      <c r="D143" s="27">
        <f>+'[3]Dimanche 12H00'!M47</f>
        <v>0</v>
      </c>
      <c r="E143" s="27">
        <f>+'[3]Dimanche 12H00'!E47</f>
        <v>0</v>
      </c>
      <c r="F143" s="27">
        <f>+'[3]Dimanche 12H00'!H47</f>
        <v>0</v>
      </c>
      <c r="G143" s="26">
        <f>+'[3]Dimanche 12H00'!O47</f>
        <v>0</v>
      </c>
      <c r="H143" s="26">
        <f>+'[3]11-1'!$AE$18</f>
        <v>0</v>
      </c>
      <c r="I143" s="26">
        <f>+'[3]11-1'!$AE$39</f>
        <v>0</v>
      </c>
      <c r="J143" s="26">
        <f t="shared" si="4"/>
        <v>0</v>
      </c>
      <c r="K143" s="26">
        <f>+'[3]Dimanche 12H00'!P47</f>
        <v>0</v>
      </c>
      <c r="L143" s="57">
        <f>+'[3]Dimanche 12H00'!Q47</f>
        <v>0</v>
      </c>
      <c r="M143" s="108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/>
      <c r="AF143" s="140"/>
      <c r="AG143" s="140"/>
      <c r="AH143" s="140"/>
      <c r="AI143" s="140"/>
      <c r="AJ143" s="140"/>
      <c r="AK143" s="140"/>
      <c r="AL143" s="140"/>
      <c r="AM143" s="140"/>
      <c r="AN143" s="140"/>
      <c r="AO143" s="140"/>
      <c r="AP143" s="140"/>
      <c r="AQ143" s="140"/>
      <c r="AR143" s="140"/>
      <c r="AS143" s="140"/>
      <c r="AT143" s="140"/>
      <c r="AU143" s="140"/>
      <c r="AV143" s="140"/>
      <c r="AW143" s="140"/>
      <c r="AX143" s="140"/>
      <c r="AY143" s="140"/>
      <c r="AZ143" s="140"/>
      <c r="BA143" s="140"/>
      <c r="BB143" s="140"/>
      <c r="BC143" s="140"/>
      <c r="BD143" s="140"/>
      <c r="BE143" s="140"/>
      <c r="BF143" s="140"/>
      <c r="BG143" s="140"/>
      <c r="BH143" s="140"/>
      <c r="BI143" s="140"/>
      <c r="BJ143" s="140"/>
      <c r="BK143" s="140"/>
      <c r="BL143" s="140"/>
      <c r="BM143" s="140"/>
      <c r="BN143" s="140"/>
      <c r="BO143" s="140"/>
      <c r="BP143" s="140"/>
      <c r="BQ143" s="140"/>
      <c r="BR143" s="140"/>
      <c r="BS143" s="140"/>
      <c r="BT143" s="140"/>
      <c r="BU143" s="140"/>
      <c r="BV143" s="140"/>
      <c r="BW143" s="140"/>
      <c r="BX143" s="140"/>
      <c r="BY143" s="140"/>
      <c r="BZ143" s="140"/>
      <c r="CA143" s="140"/>
      <c r="CB143" s="140"/>
      <c r="CC143" s="140"/>
      <c r="CD143" s="140"/>
      <c r="CE143" s="140"/>
      <c r="CF143" s="140"/>
      <c r="CG143" s="140"/>
      <c r="CH143" s="140"/>
      <c r="CI143" s="140"/>
      <c r="CJ143" s="140"/>
      <c r="CK143" s="140"/>
      <c r="CL143" s="140"/>
      <c r="CM143" s="140"/>
      <c r="CN143" s="140"/>
      <c r="CO143" s="140"/>
      <c r="CP143" s="140"/>
      <c r="CQ143" s="140"/>
      <c r="CR143" s="140"/>
      <c r="CS143" s="140"/>
      <c r="CT143" s="140"/>
      <c r="CU143" s="140"/>
      <c r="CV143" s="140"/>
      <c r="CW143" s="140"/>
      <c r="CX143" s="140"/>
      <c r="CY143" s="140"/>
      <c r="CZ143" s="140"/>
      <c r="DA143" s="140"/>
      <c r="DB143" s="140"/>
      <c r="DC143" s="140"/>
      <c r="DD143" s="140"/>
      <c r="DE143" s="140"/>
      <c r="DF143" s="140"/>
      <c r="DG143" s="140"/>
      <c r="DH143" s="140"/>
      <c r="DI143" s="140"/>
      <c r="DJ143" s="140"/>
      <c r="DK143" s="140"/>
      <c r="DL143" s="140"/>
      <c r="DM143" s="140"/>
      <c r="DN143" s="140"/>
      <c r="DO143" s="140"/>
      <c r="DP143" s="140"/>
      <c r="DQ143" s="140"/>
    </row>
    <row r="144" spans="1:121" hidden="1" x14ac:dyDescent="0.3">
      <c r="A144" s="95"/>
      <c r="B144" s="86" t="s">
        <v>117</v>
      </c>
      <c r="C144" s="29" t="s">
        <v>56</v>
      </c>
      <c r="D144" s="29">
        <f>+'[3]Dimanche 12H00'!M48</f>
        <v>0</v>
      </c>
      <c r="E144" s="29">
        <f>+'[3]Dimanche 12H00'!E48</f>
        <v>0</v>
      </c>
      <c r="F144" s="29">
        <f>+'[3]Dimanche 12H00'!H48</f>
        <v>0</v>
      </c>
      <c r="G144" s="28">
        <f>+'[3]Dimanche 12H00'!O48</f>
        <v>0</v>
      </c>
      <c r="H144" s="28">
        <f>+'[3]12-1'!$G$18</f>
        <v>0</v>
      </c>
      <c r="I144" s="28">
        <f>+'[3]12-1'!$G$39</f>
        <v>0</v>
      </c>
      <c r="J144" s="28">
        <f t="shared" si="4"/>
        <v>0</v>
      </c>
      <c r="K144" s="28">
        <f>+'[3]Dimanche 12H00'!P48</f>
        <v>0</v>
      </c>
      <c r="L144" s="58">
        <f>+'[3]Dimanche 12H00'!Q48</f>
        <v>0</v>
      </c>
      <c r="M144" s="109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  <c r="AA144" s="140"/>
      <c r="AB144" s="140"/>
      <c r="AC144" s="140"/>
      <c r="AD144" s="140"/>
      <c r="AE144" s="140"/>
      <c r="AF144" s="140"/>
      <c r="AG144" s="140"/>
      <c r="AH144" s="140"/>
      <c r="AI144" s="140"/>
      <c r="AJ144" s="140"/>
      <c r="AK144" s="140"/>
      <c r="AL144" s="140"/>
      <c r="AM144" s="140"/>
      <c r="AN144" s="140"/>
      <c r="AO144" s="140"/>
      <c r="AP144" s="140"/>
      <c r="AQ144" s="140"/>
      <c r="AR144" s="140"/>
      <c r="AS144" s="140"/>
      <c r="AT144" s="140"/>
      <c r="AU144" s="140"/>
      <c r="AV144" s="140"/>
      <c r="AW144" s="140"/>
      <c r="AX144" s="140"/>
      <c r="AY144" s="140"/>
      <c r="AZ144" s="140"/>
      <c r="BA144" s="140"/>
      <c r="BB144" s="140"/>
      <c r="BC144" s="140"/>
      <c r="BD144" s="140"/>
      <c r="BE144" s="140"/>
      <c r="BF144" s="140"/>
      <c r="BG144" s="140"/>
      <c r="BH144" s="140"/>
      <c r="BI144" s="140"/>
      <c r="BJ144" s="140"/>
      <c r="BK144" s="140"/>
      <c r="BL144" s="140"/>
      <c r="BM144" s="140"/>
      <c r="BN144" s="140"/>
      <c r="BO144" s="140"/>
      <c r="BP144" s="140"/>
      <c r="BQ144" s="140"/>
      <c r="BR144" s="140"/>
      <c r="BS144" s="140"/>
      <c r="BT144" s="140"/>
      <c r="BU144" s="140"/>
      <c r="BV144" s="140"/>
      <c r="BW144" s="140"/>
      <c r="BX144" s="140"/>
      <c r="BY144" s="140"/>
      <c r="BZ144" s="140"/>
      <c r="CA144" s="140"/>
      <c r="CB144" s="140"/>
      <c r="CC144" s="140"/>
      <c r="CD144" s="140"/>
      <c r="CE144" s="140"/>
      <c r="CF144" s="140"/>
      <c r="CG144" s="140"/>
      <c r="CH144" s="140"/>
      <c r="CI144" s="140"/>
      <c r="CJ144" s="140"/>
      <c r="CK144" s="140"/>
      <c r="CL144" s="140"/>
      <c r="CM144" s="140"/>
      <c r="CN144" s="140"/>
      <c r="CO144" s="140"/>
      <c r="CP144" s="140"/>
      <c r="CQ144" s="140"/>
      <c r="CR144" s="140"/>
      <c r="CS144" s="140"/>
      <c r="CT144" s="140"/>
      <c r="CU144" s="140"/>
      <c r="CV144" s="140"/>
      <c r="CW144" s="140"/>
      <c r="CX144" s="140"/>
      <c r="CY144" s="140"/>
      <c r="CZ144" s="140"/>
      <c r="DA144" s="140"/>
      <c r="DB144" s="140"/>
      <c r="DC144" s="140"/>
      <c r="DD144" s="140"/>
      <c r="DE144" s="140"/>
      <c r="DF144" s="140"/>
      <c r="DG144" s="140"/>
      <c r="DH144" s="140"/>
      <c r="DI144" s="140"/>
      <c r="DJ144" s="140"/>
      <c r="DK144" s="140"/>
      <c r="DL144" s="140"/>
      <c r="DM144" s="140"/>
      <c r="DN144" s="140"/>
      <c r="DO144" s="140"/>
      <c r="DP144" s="140"/>
      <c r="DQ144" s="140"/>
    </row>
    <row r="145" spans="1:121" hidden="1" x14ac:dyDescent="0.3">
      <c r="A145" s="95"/>
      <c r="B145" s="84" t="s">
        <v>117</v>
      </c>
      <c r="C145" s="25" t="s">
        <v>57</v>
      </c>
      <c r="D145" s="25">
        <f>+'[3]Dimanche 12H00'!M49</f>
        <v>0</v>
      </c>
      <c r="E145" s="25">
        <f>+'[3]Dimanche 12H00'!E49</f>
        <v>0</v>
      </c>
      <c r="F145" s="25">
        <f>+'[3]Dimanche 12H00'!H49</f>
        <v>0</v>
      </c>
      <c r="G145" s="24">
        <f>+'[3]Dimanche 12H00'!O49</f>
        <v>0</v>
      </c>
      <c r="H145" s="24">
        <f>+'[3]12-1'!$O$18</f>
        <v>0</v>
      </c>
      <c r="I145" s="24">
        <f>+'[3]12-1'!$O$39</f>
        <v>0</v>
      </c>
      <c r="J145" s="24">
        <f t="shared" si="4"/>
        <v>0</v>
      </c>
      <c r="K145" s="24">
        <f>+'[3]Dimanche 12H00'!P49</f>
        <v>0</v>
      </c>
      <c r="L145" s="56">
        <f>+'[3]Dimanche 12H00'!Q49</f>
        <v>0</v>
      </c>
      <c r="M145" s="107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  <c r="AA145" s="140"/>
      <c r="AB145" s="140"/>
      <c r="AC145" s="140"/>
      <c r="AD145" s="140"/>
      <c r="AE145" s="140"/>
      <c r="AF145" s="140"/>
      <c r="AG145" s="140"/>
      <c r="AH145" s="140"/>
      <c r="AI145" s="140"/>
      <c r="AJ145" s="140"/>
      <c r="AK145" s="140"/>
      <c r="AL145" s="140"/>
      <c r="AM145" s="140"/>
      <c r="AN145" s="140"/>
      <c r="AO145" s="140"/>
      <c r="AP145" s="140"/>
      <c r="AQ145" s="140"/>
      <c r="AR145" s="140"/>
      <c r="AS145" s="140"/>
      <c r="AT145" s="140"/>
      <c r="AU145" s="140"/>
      <c r="AV145" s="140"/>
      <c r="AW145" s="140"/>
      <c r="AX145" s="140"/>
      <c r="AY145" s="140"/>
      <c r="AZ145" s="140"/>
      <c r="BA145" s="140"/>
      <c r="BB145" s="140"/>
      <c r="BC145" s="140"/>
      <c r="BD145" s="140"/>
      <c r="BE145" s="140"/>
      <c r="BF145" s="140"/>
      <c r="BG145" s="140"/>
      <c r="BH145" s="140"/>
      <c r="BI145" s="140"/>
      <c r="BJ145" s="140"/>
      <c r="BK145" s="140"/>
      <c r="BL145" s="140"/>
      <c r="BM145" s="140"/>
      <c r="BN145" s="140"/>
      <c r="BO145" s="140"/>
      <c r="BP145" s="140"/>
      <c r="BQ145" s="140"/>
      <c r="BR145" s="140"/>
      <c r="BS145" s="140"/>
      <c r="BT145" s="140"/>
      <c r="BU145" s="140"/>
      <c r="BV145" s="140"/>
      <c r="BW145" s="140"/>
      <c r="BX145" s="140"/>
      <c r="BY145" s="140"/>
      <c r="BZ145" s="140"/>
      <c r="CA145" s="140"/>
      <c r="CB145" s="140"/>
      <c r="CC145" s="140"/>
      <c r="CD145" s="140"/>
      <c r="CE145" s="140"/>
      <c r="CF145" s="140"/>
      <c r="CG145" s="140"/>
      <c r="CH145" s="140"/>
      <c r="CI145" s="140"/>
      <c r="CJ145" s="140"/>
      <c r="CK145" s="140"/>
      <c r="CL145" s="140"/>
      <c r="CM145" s="140"/>
      <c r="CN145" s="140"/>
      <c r="CO145" s="140"/>
      <c r="CP145" s="140"/>
      <c r="CQ145" s="140"/>
      <c r="CR145" s="140"/>
      <c r="CS145" s="140"/>
      <c r="CT145" s="140"/>
      <c r="CU145" s="140"/>
      <c r="CV145" s="140"/>
      <c r="CW145" s="140"/>
      <c r="CX145" s="140"/>
      <c r="CY145" s="140"/>
      <c r="CZ145" s="140"/>
      <c r="DA145" s="140"/>
      <c r="DB145" s="140"/>
      <c r="DC145" s="140"/>
      <c r="DD145" s="140"/>
      <c r="DE145" s="140"/>
      <c r="DF145" s="140"/>
      <c r="DG145" s="140"/>
      <c r="DH145" s="140"/>
      <c r="DI145" s="140"/>
      <c r="DJ145" s="140"/>
      <c r="DK145" s="140"/>
      <c r="DL145" s="140"/>
      <c r="DM145" s="140"/>
      <c r="DN145" s="140"/>
      <c r="DO145" s="140"/>
      <c r="DP145" s="140"/>
      <c r="DQ145" s="140"/>
    </row>
    <row r="146" spans="1:121" hidden="1" x14ac:dyDescent="0.3">
      <c r="A146" s="95"/>
      <c r="B146" s="84" t="s">
        <v>117</v>
      </c>
      <c r="C146" s="25" t="s">
        <v>58</v>
      </c>
      <c r="D146" s="25">
        <f>+'[3]Dimanche 12H00'!M50</f>
        <v>0</v>
      </c>
      <c r="E146" s="25">
        <f>+'[3]Dimanche 12H00'!E50</f>
        <v>0</v>
      </c>
      <c r="F146" s="25">
        <f>+'[3]Dimanche 12H00'!H50</f>
        <v>0</v>
      </c>
      <c r="G146" s="24">
        <f>+'[3]Dimanche 12H00'!O50</f>
        <v>0</v>
      </c>
      <c r="H146" s="24">
        <f>+'[3]12-1'!$W$18</f>
        <v>0</v>
      </c>
      <c r="I146" s="24">
        <f>+'[3]12-1'!$W$39</f>
        <v>0</v>
      </c>
      <c r="J146" s="24">
        <f t="shared" si="4"/>
        <v>0</v>
      </c>
      <c r="K146" s="24">
        <f>+'[3]Dimanche 12H00'!P50</f>
        <v>0</v>
      </c>
      <c r="L146" s="56">
        <f>+'[3]Dimanche 12H00'!Q50</f>
        <v>0</v>
      </c>
      <c r="M146" s="107"/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  <c r="Y146" s="140"/>
      <c r="Z146" s="140"/>
      <c r="AA146" s="140"/>
      <c r="AB146" s="140"/>
      <c r="AC146" s="140"/>
      <c r="AD146" s="140"/>
      <c r="AE146" s="140"/>
      <c r="AF146" s="140"/>
      <c r="AG146" s="140"/>
      <c r="AH146" s="140"/>
      <c r="AI146" s="140"/>
      <c r="AJ146" s="140"/>
      <c r="AK146" s="140"/>
      <c r="AL146" s="140"/>
      <c r="AM146" s="140"/>
      <c r="AN146" s="140"/>
      <c r="AO146" s="140"/>
      <c r="AP146" s="140"/>
      <c r="AQ146" s="140"/>
      <c r="AR146" s="140"/>
      <c r="AS146" s="140"/>
      <c r="AT146" s="140"/>
      <c r="AU146" s="140"/>
      <c r="AV146" s="140"/>
      <c r="AW146" s="140"/>
      <c r="AX146" s="140"/>
      <c r="AY146" s="140"/>
      <c r="AZ146" s="140"/>
      <c r="BA146" s="140"/>
      <c r="BB146" s="140"/>
      <c r="BC146" s="140"/>
      <c r="BD146" s="140"/>
      <c r="BE146" s="140"/>
      <c r="BF146" s="140"/>
      <c r="BG146" s="140"/>
      <c r="BH146" s="140"/>
      <c r="BI146" s="140"/>
      <c r="BJ146" s="140"/>
      <c r="BK146" s="140"/>
      <c r="BL146" s="140"/>
      <c r="BM146" s="140"/>
      <c r="BN146" s="140"/>
      <c r="BO146" s="140"/>
      <c r="BP146" s="140"/>
      <c r="BQ146" s="140"/>
      <c r="BR146" s="140"/>
      <c r="BS146" s="140"/>
      <c r="BT146" s="140"/>
      <c r="BU146" s="140"/>
      <c r="BV146" s="140"/>
      <c r="BW146" s="140"/>
      <c r="BX146" s="140"/>
      <c r="BY146" s="140"/>
      <c r="BZ146" s="140"/>
      <c r="CA146" s="140"/>
      <c r="CB146" s="140"/>
      <c r="CC146" s="140"/>
      <c r="CD146" s="140"/>
      <c r="CE146" s="140"/>
      <c r="CF146" s="140"/>
      <c r="CG146" s="140"/>
      <c r="CH146" s="140"/>
      <c r="CI146" s="140"/>
      <c r="CJ146" s="140"/>
      <c r="CK146" s="140"/>
      <c r="CL146" s="140"/>
      <c r="CM146" s="140"/>
      <c r="CN146" s="140"/>
      <c r="CO146" s="140"/>
      <c r="CP146" s="140"/>
      <c r="CQ146" s="140"/>
      <c r="CR146" s="140"/>
      <c r="CS146" s="140"/>
      <c r="CT146" s="140"/>
      <c r="CU146" s="140"/>
      <c r="CV146" s="140"/>
      <c r="CW146" s="140"/>
      <c r="CX146" s="140"/>
      <c r="CY146" s="140"/>
      <c r="CZ146" s="140"/>
      <c r="DA146" s="140"/>
      <c r="DB146" s="140"/>
      <c r="DC146" s="140"/>
      <c r="DD146" s="140"/>
      <c r="DE146" s="140"/>
      <c r="DF146" s="140"/>
      <c r="DG146" s="140"/>
      <c r="DH146" s="140"/>
      <c r="DI146" s="140"/>
      <c r="DJ146" s="140"/>
      <c r="DK146" s="140"/>
      <c r="DL146" s="140"/>
      <c r="DM146" s="140"/>
      <c r="DN146" s="140"/>
      <c r="DO146" s="140"/>
      <c r="DP146" s="140"/>
      <c r="DQ146" s="140"/>
    </row>
    <row r="147" spans="1:121" ht="15" hidden="1" thickBot="1" x14ac:dyDescent="0.35">
      <c r="A147" s="96"/>
      <c r="B147" s="87" t="s">
        <v>117</v>
      </c>
      <c r="C147" s="31" t="s">
        <v>59</v>
      </c>
      <c r="D147" s="31">
        <f>+'[3]Dimanche 12H00'!M51</f>
        <v>0</v>
      </c>
      <c r="E147" s="31">
        <f>+'[3]Dimanche 12H00'!E51</f>
        <v>0</v>
      </c>
      <c r="F147" s="31">
        <f>+'[3]Dimanche 12H00'!H51</f>
        <v>0</v>
      </c>
      <c r="G147" s="30">
        <f>+'[3]Dimanche 12H00'!O51</f>
        <v>0</v>
      </c>
      <c r="H147" s="30">
        <f>+'[4]12-1'!$AE$18</f>
        <v>0</v>
      </c>
      <c r="I147" s="30">
        <f>+'[4]12-1'!$AE$39</f>
        <v>0</v>
      </c>
      <c r="J147" s="30">
        <f t="shared" si="4"/>
        <v>0</v>
      </c>
      <c r="K147" s="24">
        <f>+'[3]Dimanche 12H00'!P51</f>
        <v>0</v>
      </c>
      <c r="L147" s="59">
        <f>+'[5]Dimanche 12H00'!Q51</f>
        <v>0</v>
      </c>
      <c r="M147" s="11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  <c r="AA147" s="140"/>
      <c r="AB147" s="140"/>
      <c r="AC147" s="140"/>
      <c r="AD147" s="140"/>
      <c r="AE147" s="140"/>
      <c r="AF147" s="140"/>
      <c r="AG147" s="140"/>
      <c r="AH147" s="140"/>
      <c r="AI147" s="140"/>
      <c r="AJ147" s="140"/>
      <c r="AK147" s="140"/>
      <c r="AL147" s="140"/>
      <c r="AM147" s="140"/>
      <c r="AN147" s="140"/>
      <c r="AO147" s="140"/>
      <c r="AP147" s="140"/>
      <c r="AQ147" s="140"/>
      <c r="AR147" s="140"/>
      <c r="AS147" s="140"/>
      <c r="AT147" s="140"/>
      <c r="AU147" s="140"/>
      <c r="AV147" s="140"/>
      <c r="AW147" s="140"/>
      <c r="AX147" s="140"/>
      <c r="AY147" s="140"/>
      <c r="AZ147" s="140"/>
      <c r="BA147" s="140"/>
      <c r="BB147" s="140"/>
      <c r="BC147" s="140"/>
      <c r="BD147" s="140"/>
      <c r="BE147" s="140"/>
      <c r="BF147" s="140"/>
      <c r="BG147" s="140"/>
      <c r="BH147" s="140"/>
      <c r="BI147" s="140"/>
      <c r="BJ147" s="140"/>
      <c r="BK147" s="140"/>
      <c r="BL147" s="140"/>
      <c r="BM147" s="140"/>
      <c r="BN147" s="140"/>
      <c r="BO147" s="140"/>
      <c r="BP147" s="140"/>
      <c r="BQ147" s="140"/>
      <c r="BR147" s="140"/>
      <c r="BS147" s="140"/>
      <c r="BT147" s="140"/>
      <c r="BU147" s="140"/>
      <c r="BV147" s="140"/>
      <c r="BW147" s="140"/>
      <c r="BX147" s="140"/>
      <c r="BY147" s="140"/>
      <c r="BZ147" s="140"/>
      <c r="CA147" s="140"/>
      <c r="CB147" s="140"/>
      <c r="CC147" s="140"/>
      <c r="CD147" s="140"/>
      <c r="CE147" s="140"/>
      <c r="CF147" s="140"/>
      <c r="CG147" s="140"/>
      <c r="CH147" s="140"/>
      <c r="CI147" s="140"/>
      <c r="CJ147" s="140"/>
      <c r="CK147" s="140"/>
      <c r="CL147" s="140"/>
      <c r="CM147" s="140"/>
      <c r="CN147" s="140"/>
      <c r="CO147" s="140"/>
      <c r="CP147" s="140"/>
      <c r="CQ147" s="140"/>
      <c r="CR147" s="140"/>
      <c r="CS147" s="140"/>
      <c r="CT147" s="140"/>
      <c r="CU147" s="140"/>
      <c r="CV147" s="140"/>
      <c r="CW147" s="140"/>
      <c r="CX147" s="140"/>
      <c r="CY147" s="140"/>
      <c r="CZ147" s="140"/>
      <c r="DA147" s="140"/>
      <c r="DB147" s="140"/>
      <c r="DC147" s="140"/>
      <c r="DD147" s="140"/>
      <c r="DE147" s="140"/>
      <c r="DF147" s="140"/>
      <c r="DG147" s="140"/>
      <c r="DH147" s="140"/>
      <c r="DI147" s="140"/>
      <c r="DJ147" s="140"/>
      <c r="DK147" s="140"/>
      <c r="DL147" s="140"/>
      <c r="DM147" s="140"/>
      <c r="DN147" s="140"/>
      <c r="DO147" s="140"/>
      <c r="DP147" s="140"/>
      <c r="DQ147" s="140"/>
    </row>
    <row r="148" spans="1:121" ht="15" thickTop="1" x14ac:dyDescent="0.3">
      <c r="A148" s="97" t="s">
        <v>64</v>
      </c>
      <c r="B148" s="151" t="s">
        <v>149</v>
      </c>
      <c r="C148" s="152" t="s">
        <v>12</v>
      </c>
      <c r="D148" s="152">
        <f>+'[6]Dimanche 14H30'!M4</f>
        <v>0</v>
      </c>
      <c r="E148" s="152">
        <f>+'[6]Dimanche 14H30'!E4</f>
        <v>0</v>
      </c>
      <c r="F148" s="152">
        <f>+'[6]Dimanche 14H30'!H4</f>
        <v>0</v>
      </c>
      <c r="G148" s="153">
        <f>+'[6]Dimanche 14H30'!O4</f>
        <v>0</v>
      </c>
      <c r="H148" s="153">
        <f>+'[6]1-1'!$G$18</f>
        <v>0</v>
      </c>
      <c r="I148" s="153">
        <f>+'[6]1-1'!$G$39</f>
        <v>0</v>
      </c>
      <c r="J148" s="153">
        <f>+I148+H148</f>
        <v>0</v>
      </c>
      <c r="K148" s="35">
        <f>+'[7]Dimanche 14H30'!P4</f>
        <v>0</v>
      </c>
      <c r="L148" s="60">
        <f>+'[7]Dimanche 14H30'!Q4</f>
        <v>0</v>
      </c>
      <c r="M148" s="111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  <c r="AA148" s="140"/>
      <c r="AB148" s="140"/>
      <c r="AC148" s="140"/>
      <c r="AD148" s="140"/>
      <c r="AE148" s="140"/>
      <c r="AF148" s="140"/>
      <c r="AG148" s="140"/>
      <c r="AH148" s="140"/>
      <c r="AI148" s="140"/>
      <c r="AJ148" s="140"/>
      <c r="AK148" s="140"/>
      <c r="AL148" s="140"/>
      <c r="AM148" s="140"/>
      <c r="AN148" s="140"/>
      <c r="AO148" s="140"/>
      <c r="AP148" s="140"/>
      <c r="AQ148" s="140"/>
      <c r="AR148" s="140"/>
      <c r="AS148" s="140"/>
      <c r="AT148" s="140"/>
      <c r="AU148" s="140"/>
      <c r="AV148" s="140"/>
      <c r="AW148" s="140"/>
      <c r="AX148" s="140"/>
      <c r="AY148" s="140"/>
      <c r="AZ148" s="140"/>
      <c r="BA148" s="140"/>
      <c r="BB148" s="140"/>
      <c r="BC148" s="140"/>
      <c r="BD148" s="140"/>
      <c r="BE148" s="140"/>
      <c r="BF148" s="140"/>
      <c r="BG148" s="140"/>
      <c r="BH148" s="140"/>
      <c r="BI148" s="140"/>
      <c r="BJ148" s="140"/>
      <c r="BK148" s="140"/>
      <c r="BL148" s="140"/>
      <c r="BM148" s="140"/>
      <c r="BN148" s="140"/>
      <c r="BO148" s="140"/>
      <c r="BP148" s="140"/>
      <c r="BQ148" s="140"/>
      <c r="BR148" s="140"/>
      <c r="BS148" s="140"/>
      <c r="BT148" s="140"/>
      <c r="BU148" s="140"/>
      <c r="BV148" s="140"/>
      <c r="BW148" s="140"/>
      <c r="BX148" s="140"/>
      <c r="BY148" s="140"/>
      <c r="BZ148" s="140"/>
      <c r="CA148" s="140"/>
      <c r="CB148" s="140"/>
      <c r="CC148" s="140"/>
      <c r="CD148" s="140"/>
      <c r="CE148" s="140"/>
      <c r="CF148" s="140"/>
      <c r="CG148" s="140"/>
      <c r="CH148" s="140"/>
      <c r="CI148" s="140"/>
      <c r="CJ148" s="140"/>
      <c r="CK148" s="140"/>
      <c r="CL148" s="140"/>
      <c r="CM148" s="140"/>
      <c r="CN148" s="140"/>
      <c r="CO148" s="140"/>
      <c r="CP148" s="140"/>
      <c r="CQ148" s="140"/>
      <c r="CR148" s="140"/>
      <c r="CS148" s="140"/>
      <c r="CT148" s="140"/>
      <c r="CU148" s="140"/>
      <c r="CV148" s="140"/>
      <c r="CW148" s="140"/>
      <c r="CX148" s="140"/>
      <c r="CY148" s="140"/>
      <c r="CZ148" s="140"/>
      <c r="DA148" s="140"/>
      <c r="DB148" s="140"/>
      <c r="DC148" s="140"/>
      <c r="DD148" s="140"/>
      <c r="DE148" s="140"/>
      <c r="DF148" s="140"/>
      <c r="DG148" s="140"/>
      <c r="DH148" s="140"/>
      <c r="DI148" s="140"/>
      <c r="DJ148" s="140"/>
      <c r="DK148" s="140"/>
      <c r="DL148" s="140"/>
      <c r="DM148" s="140"/>
      <c r="DN148" s="140"/>
      <c r="DO148" s="140"/>
      <c r="DP148" s="140"/>
      <c r="DQ148" s="140"/>
    </row>
    <row r="149" spans="1:121" x14ac:dyDescent="0.3">
      <c r="A149" s="98"/>
      <c r="B149" s="154" t="s">
        <v>149</v>
      </c>
      <c r="C149" s="155" t="s">
        <v>13</v>
      </c>
      <c r="D149" s="155">
        <f>+'[6]Dimanche 14H30'!M5</f>
        <v>0</v>
      </c>
      <c r="E149" s="155">
        <f>+'[6]Dimanche 14H30'!E5</f>
        <v>0</v>
      </c>
      <c r="F149" s="155">
        <f>+'[6]Dimanche 14H30'!H5</f>
        <v>0</v>
      </c>
      <c r="G149" s="156">
        <f>+'[6]Dimanche 14H30'!O5</f>
        <v>0</v>
      </c>
      <c r="H149" s="156">
        <f>+'[6]1-1'!$O$18</f>
        <v>0</v>
      </c>
      <c r="I149" s="156">
        <f>+'[6]1-1'!$O$39</f>
        <v>0</v>
      </c>
      <c r="J149" s="156">
        <f t="shared" ref="J149:J195" si="5">+I149+H149</f>
        <v>0</v>
      </c>
      <c r="K149" s="32">
        <f>+'[7]Dimanche 14H30'!P5</f>
        <v>0</v>
      </c>
      <c r="L149" s="61">
        <f>+'[7]Dimanche 14H30'!Q5</f>
        <v>0</v>
      </c>
      <c r="M149" s="112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  <c r="AA149" s="140"/>
      <c r="AB149" s="140"/>
      <c r="AC149" s="140"/>
      <c r="AD149" s="140"/>
      <c r="AE149" s="140"/>
      <c r="AF149" s="140"/>
      <c r="AG149" s="140"/>
      <c r="AH149" s="140"/>
      <c r="AI149" s="140"/>
      <c r="AJ149" s="140"/>
      <c r="AK149" s="140"/>
      <c r="AL149" s="140"/>
      <c r="AM149" s="140"/>
      <c r="AN149" s="140"/>
      <c r="AO149" s="140"/>
      <c r="AP149" s="140"/>
      <c r="AQ149" s="140"/>
      <c r="AR149" s="140"/>
      <c r="AS149" s="140"/>
      <c r="AT149" s="140"/>
      <c r="AU149" s="140"/>
      <c r="AV149" s="140"/>
      <c r="AW149" s="140"/>
      <c r="AX149" s="140"/>
      <c r="AY149" s="140"/>
      <c r="AZ149" s="140"/>
      <c r="BA149" s="140"/>
      <c r="BB149" s="140"/>
      <c r="BC149" s="140"/>
      <c r="BD149" s="140"/>
      <c r="BE149" s="140"/>
      <c r="BF149" s="140"/>
      <c r="BG149" s="140"/>
      <c r="BH149" s="140"/>
      <c r="BI149" s="140"/>
      <c r="BJ149" s="140"/>
      <c r="BK149" s="140"/>
      <c r="BL149" s="140"/>
      <c r="BM149" s="140"/>
      <c r="BN149" s="140"/>
      <c r="BO149" s="140"/>
      <c r="BP149" s="140"/>
      <c r="BQ149" s="140"/>
      <c r="BR149" s="140"/>
      <c r="BS149" s="140"/>
      <c r="BT149" s="140"/>
      <c r="BU149" s="140"/>
      <c r="BV149" s="140"/>
      <c r="BW149" s="140"/>
      <c r="BX149" s="140"/>
      <c r="BY149" s="140"/>
      <c r="BZ149" s="140"/>
      <c r="CA149" s="140"/>
      <c r="CB149" s="140"/>
      <c r="CC149" s="140"/>
      <c r="CD149" s="140"/>
      <c r="CE149" s="140"/>
      <c r="CF149" s="140"/>
      <c r="CG149" s="140"/>
      <c r="CH149" s="140"/>
      <c r="CI149" s="140"/>
      <c r="CJ149" s="140"/>
      <c r="CK149" s="140"/>
      <c r="CL149" s="140"/>
      <c r="CM149" s="140"/>
      <c r="CN149" s="140"/>
      <c r="CO149" s="140"/>
      <c r="CP149" s="140"/>
      <c r="CQ149" s="140"/>
      <c r="CR149" s="140"/>
      <c r="CS149" s="140"/>
      <c r="CT149" s="140"/>
      <c r="CU149" s="140"/>
      <c r="CV149" s="140"/>
      <c r="CW149" s="140"/>
      <c r="CX149" s="140"/>
      <c r="CY149" s="140"/>
      <c r="CZ149" s="140"/>
      <c r="DA149" s="140"/>
      <c r="DB149" s="140"/>
      <c r="DC149" s="140"/>
      <c r="DD149" s="140"/>
      <c r="DE149" s="140"/>
      <c r="DF149" s="140"/>
      <c r="DG149" s="140"/>
      <c r="DH149" s="140"/>
      <c r="DI149" s="140"/>
      <c r="DJ149" s="140"/>
      <c r="DK149" s="140"/>
      <c r="DL149" s="140"/>
      <c r="DM149" s="140"/>
      <c r="DN149" s="140"/>
      <c r="DO149" s="140"/>
      <c r="DP149" s="140"/>
      <c r="DQ149" s="140"/>
    </row>
    <row r="150" spans="1:121" x14ac:dyDescent="0.3">
      <c r="A150" s="98"/>
      <c r="B150" s="154" t="s">
        <v>149</v>
      </c>
      <c r="C150" s="155" t="s">
        <v>14</v>
      </c>
      <c r="D150" s="155">
        <f>+'[6]Dimanche 14H30'!M6</f>
        <v>0</v>
      </c>
      <c r="E150" s="155">
        <f>+'[6]Dimanche 14H30'!E6</f>
        <v>0</v>
      </c>
      <c r="F150" s="155">
        <f>+'[6]Dimanche 14H30'!H6</f>
        <v>0</v>
      </c>
      <c r="G150" s="156">
        <f>+'[6]Dimanche 14H30'!O6</f>
        <v>0</v>
      </c>
      <c r="H150" s="156">
        <f>+'[6]1-1'!$W$18</f>
        <v>0</v>
      </c>
      <c r="I150" s="156">
        <f>+'[6]1-1'!$W$39</f>
        <v>0</v>
      </c>
      <c r="J150" s="156">
        <f t="shared" si="5"/>
        <v>0</v>
      </c>
      <c r="K150" s="32">
        <f>+'[7]Dimanche 14H30'!P6</f>
        <v>0</v>
      </c>
      <c r="L150" s="61">
        <f>+'[7]Dimanche 14H30'!Q6</f>
        <v>0</v>
      </c>
      <c r="M150" s="112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  <c r="AA150" s="140"/>
      <c r="AB150" s="140"/>
      <c r="AC150" s="140"/>
      <c r="AD150" s="140"/>
      <c r="AE150" s="140"/>
      <c r="AF150" s="140"/>
      <c r="AG150" s="140"/>
      <c r="AH150" s="140"/>
      <c r="AI150" s="140"/>
      <c r="AJ150" s="140"/>
      <c r="AK150" s="140"/>
      <c r="AL150" s="140"/>
      <c r="AM150" s="140"/>
      <c r="AN150" s="140"/>
      <c r="AO150" s="140"/>
      <c r="AP150" s="140"/>
      <c r="AQ150" s="140"/>
      <c r="AR150" s="140"/>
      <c r="AS150" s="140"/>
      <c r="AT150" s="140"/>
      <c r="AU150" s="140"/>
      <c r="AV150" s="140"/>
      <c r="AW150" s="140"/>
      <c r="AX150" s="140"/>
      <c r="AY150" s="140"/>
      <c r="AZ150" s="140"/>
      <c r="BA150" s="140"/>
      <c r="BB150" s="140"/>
      <c r="BC150" s="140"/>
      <c r="BD150" s="140"/>
      <c r="BE150" s="140"/>
      <c r="BF150" s="140"/>
      <c r="BG150" s="140"/>
      <c r="BH150" s="140"/>
      <c r="BI150" s="140"/>
      <c r="BJ150" s="140"/>
      <c r="BK150" s="140"/>
      <c r="BL150" s="140"/>
      <c r="BM150" s="140"/>
      <c r="BN150" s="140"/>
      <c r="BO150" s="140"/>
      <c r="BP150" s="140"/>
      <c r="BQ150" s="140"/>
      <c r="BR150" s="140"/>
      <c r="BS150" s="140"/>
      <c r="BT150" s="140"/>
      <c r="BU150" s="140"/>
      <c r="BV150" s="140"/>
      <c r="BW150" s="140"/>
      <c r="BX150" s="140"/>
      <c r="BY150" s="140"/>
      <c r="BZ150" s="140"/>
      <c r="CA150" s="140"/>
      <c r="CB150" s="140"/>
      <c r="CC150" s="140"/>
      <c r="CD150" s="140"/>
      <c r="CE150" s="140"/>
      <c r="CF150" s="140"/>
      <c r="CG150" s="140"/>
      <c r="CH150" s="140"/>
      <c r="CI150" s="140"/>
      <c r="CJ150" s="140"/>
      <c r="CK150" s="140"/>
      <c r="CL150" s="140"/>
      <c r="CM150" s="140"/>
      <c r="CN150" s="140"/>
      <c r="CO150" s="140"/>
      <c r="CP150" s="140"/>
      <c r="CQ150" s="140"/>
      <c r="CR150" s="140"/>
      <c r="CS150" s="140"/>
      <c r="CT150" s="140"/>
      <c r="CU150" s="140"/>
      <c r="CV150" s="140"/>
      <c r="CW150" s="140"/>
      <c r="CX150" s="140"/>
      <c r="CY150" s="140"/>
      <c r="CZ150" s="140"/>
      <c r="DA150" s="140"/>
      <c r="DB150" s="140"/>
      <c r="DC150" s="140"/>
      <c r="DD150" s="140"/>
      <c r="DE150" s="140"/>
      <c r="DF150" s="140"/>
      <c r="DG150" s="140"/>
      <c r="DH150" s="140"/>
      <c r="DI150" s="140"/>
      <c r="DJ150" s="140"/>
      <c r="DK150" s="140"/>
      <c r="DL150" s="140"/>
      <c r="DM150" s="140"/>
      <c r="DN150" s="140"/>
      <c r="DO150" s="140"/>
      <c r="DP150" s="140"/>
      <c r="DQ150" s="140"/>
    </row>
    <row r="151" spans="1:121" ht="15" thickBot="1" x14ac:dyDescent="0.35">
      <c r="A151" s="98"/>
      <c r="B151" s="157" t="s">
        <v>149</v>
      </c>
      <c r="C151" s="158" t="s">
        <v>15</v>
      </c>
      <c r="D151" s="158">
        <f>+'[6]Dimanche 14H30'!M7</f>
        <v>0</v>
      </c>
      <c r="E151" s="158">
        <f>+'[6]Dimanche 14H30'!E7</f>
        <v>0</v>
      </c>
      <c r="F151" s="158">
        <f>+'[6]Dimanche 14H30'!H7</f>
        <v>0</v>
      </c>
      <c r="G151" s="159">
        <f>+'[6]Dimanche 14H30'!O7</f>
        <v>0</v>
      </c>
      <c r="H151" s="159">
        <f>+'[6]1-1'!$AE$18</f>
        <v>0</v>
      </c>
      <c r="I151" s="159">
        <f>+'[6]1-1'!$AE$39</f>
        <v>0</v>
      </c>
      <c r="J151" s="159">
        <f t="shared" si="5"/>
        <v>0</v>
      </c>
      <c r="K151" s="34">
        <f>+'[7]Dimanche 14H30'!P7</f>
        <v>0</v>
      </c>
      <c r="L151" s="65">
        <f>+'[7]Dimanche 14H30'!Q7</f>
        <v>0</v>
      </c>
      <c r="M151" s="113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/>
      <c r="AF151" s="140"/>
      <c r="AG151" s="140"/>
      <c r="AH151" s="140"/>
      <c r="AI151" s="140"/>
      <c r="AJ151" s="140"/>
      <c r="AK151" s="140"/>
      <c r="AL151" s="140"/>
      <c r="AM151" s="140"/>
      <c r="AN151" s="140"/>
      <c r="AO151" s="140"/>
      <c r="AP151" s="140"/>
      <c r="AQ151" s="140"/>
      <c r="AR151" s="140"/>
      <c r="AS151" s="140"/>
      <c r="AT151" s="140"/>
      <c r="AU151" s="140"/>
      <c r="AV151" s="140"/>
      <c r="AW151" s="140"/>
      <c r="AX151" s="140"/>
      <c r="AY151" s="140"/>
      <c r="AZ151" s="140"/>
      <c r="BA151" s="140"/>
      <c r="BB151" s="140"/>
      <c r="BC151" s="140"/>
      <c r="BD151" s="140"/>
      <c r="BE151" s="140"/>
      <c r="BF151" s="140"/>
      <c r="BG151" s="140"/>
      <c r="BH151" s="140"/>
      <c r="BI151" s="140"/>
      <c r="BJ151" s="140"/>
      <c r="BK151" s="140"/>
      <c r="BL151" s="140"/>
      <c r="BM151" s="140"/>
      <c r="BN151" s="140"/>
      <c r="BO151" s="140"/>
      <c r="BP151" s="140"/>
      <c r="BQ151" s="140"/>
      <c r="BR151" s="140"/>
      <c r="BS151" s="140"/>
      <c r="BT151" s="140"/>
      <c r="BU151" s="140"/>
      <c r="BV151" s="140"/>
      <c r="BW151" s="140"/>
      <c r="BX151" s="140"/>
      <c r="BY151" s="140"/>
      <c r="BZ151" s="140"/>
      <c r="CA151" s="140"/>
      <c r="CB151" s="140"/>
      <c r="CC151" s="140"/>
      <c r="CD151" s="140"/>
      <c r="CE151" s="140"/>
      <c r="CF151" s="140"/>
      <c r="CG151" s="140"/>
      <c r="CH151" s="140"/>
      <c r="CI151" s="140"/>
      <c r="CJ151" s="140"/>
      <c r="CK151" s="140"/>
      <c r="CL151" s="140"/>
      <c r="CM151" s="140"/>
      <c r="CN151" s="140"/>
      <c r="CO151" s="140"/>
      <c r="CP151" s="140"/>
      <c r="CQ151" s="140"/>
      <c r="CR151" s="140"/>
      <c r="CS151" s="140"/>
      <c r="CT151" s="140"/>
      <c r="CU151" s="140"/>
      <c r="CV151" s="140"/>
      <c r="CW151" s="140"/>
      <c r="CX151" s="140"/>
      <c r="CY151" s="140"/>
      <c r="CZ151" s="140"/>
      <c r="DA151" s="140"/>
      <c r="DB151" s="140"/>
      <c r="DC151" s="140"/>
      <c r="DD151" s="140"/>
      <c r="DE151" s="140"/>
      <c r="DF151" s="140"/>
      <c r="DG151" s="140"/>
      <c r="DH151" s="140"/>
      <c r="DI151" s="140"/>
      <c r="DJ151" s="140"/>
      <c r="DK151" s="140"/>
      <c r="DL151" s="140"/>
      <c r="DM151" s="140"/>
      <c r="DN151" s="140"/>
      <c r="DO151" s="140"/>
      <c r="DP151" s="140"/>
      <c r="DQ151" s="140"/>
    </row>
    <row r="152" spans="1:121" x14ac:dyDescent="0.3">
      <c r="A152" s="98"/>
      <c r="B152" s="160" t="s">
        <v>149</v>
      </c>
      <c r="C152" s="161" t="s">
        <v>16</v>
      </c>
      <c r="D152" s="161" t="str">
        <f>+'[6]Dimanche 14H30'!M8</f>
        <v>CIE D'ARC DE MONTMORENCY</v>
      </c>
      <c r="E152" s="161" t="str">
        <f>+'[6]Dimanche 14H30'!E8</f>
        <v>DEBETZ</v>
      </c>
      <c r="F152" s="161" t="str">
        <f>+'[6]Dimanche 14H30'!H8</f>
        <v>Samuel</v>
      </c>
      <c r="G152" s="162" t="str">
        <f>+'[6]Dimanche 14H30'!O8</f>
        <v>H</v>
      </c>
      <c r="H152" s="162">
        <f>+'[6]2-1'!$G$18</f>
        <v>22</v>
      </c>
      <c r="I152" s="162">
        <f>+'[6]2-1'!$G$39</f>
        <v>19</v>
      </c>
      <c r="J152" s="162">
        <f t="shared" si="5"/>
        <v>41</v>
      </c>
      <c r="K152" s="35">
        <f>+'[6]Dimanche 14H30'!P8</f>
        <v>1</v>
      </c>
      <c r="L152" s="66">
        <f>+'[6]Dimanche 14H30'!Q8</f>
        <v>13</v>
      </c>
      <c r="M152" s="114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/>
      <c r="AF152" s="140"/>
      <c r="AG152" s="140"/>
      <c r="AH152" s="140"/>
      <c r="AI152" s="140"/>
      <c r="AJ152" s="140"/>
      <c r="AK152" s="140"/>
      <c r="AL152" s="140"/>
      <c r="AM152" s="140"/>
      <c r="AN152" s="140"/>
      <c r="AO152" s="140"/>
      <c r="AP152" s="140"/>
      <c r="AQ152" s="140"/>
      <c r="AR152" s="140"/>
      <c r="AS152" s="140"/>
      <c r="AT152" s="140"/>
      <c r="AU152" s="140"/>
      <c r="AV152" s="140"/>
      <c r="AW152" s="140"/>
      <c r="AX152" s="140"/>
      <c r="AY152" s="140"/>
      <c r="AZ152" s="140"/>
      <c r="BA152" s="140"/>
      <c r="BB152" s="140"/>
      <c r="BC152" s="140"/>
      <c r="BD152" s="140"/>
      <c r="BE152" s="140"/>
      <c r="BF152" s="140"/>
      <c r="BG152" s="140"/>
      <c r="BH152" s="140"/>
      <c r="BI152" s="140"/>
      <c r="BJ152" s="140"/>
      <c r="BK152" s="140"/>
      <c r="BL152" s="140"/>
      <c r="BM152" s="140"/>
      <c r="BN152" s="140"/>
      <c r="BO152" s="140"/>
      <c r="BP152" s="140"/>
      <c r="BQ152" s="140"/>
      <c r="BR152" s="140"/>
      <c r="BS152" s="140"/>
      <c r="BT152" s="140"/>
      <c r="BU152" s="140"/>
      <c r="BV152" s="140"/>
      <c r="BW152" s="140"/>
      <c r="BX152" s="140"/>
      <c r="BY152" s="140"/>
      <c r="BZ152" s="140"/>
      <c r="CA152" s="140"/>
      <c r="CB152" s="140"/>
      <c r="CC152" s="140"/>
      <c r="CD152" s="140"/>
      <c r="CE152" s="140"/>
      <c r="CF152" s="140"/>
      <c r="CG152" s="140"/>
      <c r="CH152" s="140"/>
      <c r="CI152" s="140"/>
      <c r="CJ152" s="140"/>
      <c r="CK152" s="140"/>
      <c r="CL152" s="140"/>
      <c r="CM152" s="140"/>
      <c r="CN152" s="140"/>
      <c r="CO152" s="140"/>
      <c r="CP152" s="140"/>
      <c r="CQ152" s="140"/>
      <c r="CR152" s="140"/>
      <c r="CS152" s="140"/>
      <c r="CT152" s="140"/>
      <c r="CU152" s="140"/>
      <c r="CV152" s="140"/>
      <c r="CW152" s="140"/>
      <c r="CX152" s="140"/>
      <c r="CY152" s="140"/>
      <c r="CZ152" s="140"/>
      <c r="DA152" s="140"/>
      <c r="DB152" s="140"/>
      <c r="DC152" s="140"/>
      <c r="DD152" s="140"/>
      <c r="DE152" s="140"/>
      <c r="DF152" s="140"/>
      <c r="DG152" s="140"/>
      <c r="DH152" s="140"/>
      <c r="DI152" s="140"/>
      <c r="DJ152" s="140"/>
      <c r="DK152" s="140"/>
      <c r="DL152" s="140"/>
      <c r="DM152" s="140"/>
      <c r="DN152" s="140"/>
      <c r="DO152" s="140"/>
      <c r="DP152" s="140"/>
      <c r="DQ152" s="140"/>
    </row>
    <row r="153" spans="1:121" x14ac:dyDescent="0.3">
      <c r="A153" s="98"/>
      <c r="B153" s="154" t="s">
        <v>149</v>
      </c>
      <c r="C153" s="155" t="s">
        <v>17</v>
      </c>
      <c r="D153" s="155" t="str">
        <f>+'[6]Dimanche 14H30'!M9</f>
        <v>CIE D'ARC D'ESBLY</v>
      </c>
      <c r="E153" s="155" t="str">
        <f>+'[6]Dimanche 14H30'!E9</f>
        <v>ULDRY</v>
      </c>
      <c r="F153" s="155" t="str">
        <f>+'[6]Dimanche 14H30'!H9</f>
        <v>Patrick</v>
      </c>
      <c r="G153" s="156" t="str">
        <f>+'[6]Dimanche 14H30'!O9</f>
        <v>H</v>
      </c>
      <c r="H153" s="156">
        <f>+'[6]2-1'!$O$18</f>
        <v>41</v>
      </c>
      <c r="I153" s="156">
        <f>+'[6]2-1'!$O$39</f>
        <v>45</v>
      </c>
      <c r="J153" s="156">
        <f t="shared" si="5"/>
        <v>86</v>
      </c>
      <c r="K153" s="32">
        <f>+'[7]Dimanche 14H30'!P9</f>
        <v>0</v>
      </c>
      <c r="L153" s="61">
        <f>+'[7]Dimanche 14H30'!Q9</f>
        <v>0</v>
      </c>
      <c r="M153" s="115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  <c r="AA153" s="140"/>
      <c r="AB153" s="140"/>
      <c r="AC153" s="140"/>
      <c r="AD153" s="140"/>
      <c r="AE153" s="140"/>
      <c r="AF153" s="140"/>
      <c r="AG153" s="140"/>
      <c r="AH153" s="140"/>
      <c r="AI153" s="140"/>
      <c r="AJ153" s="140"/>
      <c r="AK153" s="140"/>
      <c r="AL153" s="140"/>
      <c r="AM153" s="140"/>
      <c r="AN153" s="140"/>
      <c r="AO153" s="140"/>
      <c r="AP153" s="140"/>
      <c r="AQ153" s="140"/>
      <c r="AR153" s="140"/>
      <c r="AS153" s="140"/>
      <c r="AT153" s="140"/>
      <c r="AU153" s="140"/>
      <c r="AV153" s="140"/>
      <c r="AW153" s="140"/>
      <c r="AX153" s="140"/>
      <c r="AY153" s="140"/>
      <c r="AZ153" s="140"/>
      <c r="BA153" s="140"/>
      <c r="BB153" s="140"/>
      <c r="BC153" s="140"/>
      <c r="BD153" s="140"/>
      <c r="BE153" s="140"/>
      <c r="BF153" s="140"/>
      <c r="BG153" s="140"/>
      <c r="BH153" s="140"/>
      <c r="BI153" s="140"/>
      <c r="BJ153" s="140"/>
      <c r="BK153" s="140"/>
      <c r="BL153" s="140"/>
      <c r="BM153" s="140"/>
      <c r="BN153" s="140"/>
      <c r="BO153" s="140"/>
      <c r="BP153" s="140"/>
      <c r="BQ153" s="140"/>
      <c r="BR153" s="140"/>
      <c r="BS153" s="140"/>
      <c r="BT153" s="140"/>
      <c r="BU153" s="140"/>
      <c r="BV153" s="140"/>
      <c r="BW153" s="140"/>
      <c r="BX153" s="140"/>
      <c r="BY153" s="140"/>
      <c r="BZ153" s="140"/>
      <c r="CA153" s="140"/>
      <c r="CB153" s="140"/>
      <c r="CC153" s="140"/>
      <c r="CD153" s="140"/>
      <c r="CE153" s="140"/>
      <c r="CF153" s="140"/>
      <c r="CG153" s="140"/>
      <c r="CH153" s="140"/>
      <c r="CI153" s="140"/>
      <c r="CJ153" s="140"/>
      <c r="CK153" s="140"/>
      <c r="CL153" s="140"/>
      <c r="CM153" s="140"/>
      <c r="CN153" s="140"/>
      <c r="CO153" s="140"/>
      <c r="CP153" s="140"/>
      <c r="CQ153" s="140"/>
      <c r="CR153" s="140"/>
      <c r="CS153" s="140"/>
      <c r="CT153" s="140"/>
      <c r="CU153" s="140"/>
      <c r="CV153" s="140"/>
      <c r="CW153" s="140"/>
      <c r="CX153" s="140"/>
      <c r="CY153" s="140"/>
      <c r="CZ153" s="140"/>
      <c r="DA153" s="140"/>
      <c r="DB153" s="140"/>
      <c r="DC153" s="140"/>
      <c r="DD153" s="140"/>
      <c r="DE153" s="140"/>
      <c r="DF153" s="140"/>
      <c r="DG153" s="140"/>
      <c r="DH153" s="140"/>
      <c r="DI153" s="140"/>
      <c r="DJ153" s="140"/>
      <c r="DK153" s="140"/>
      <c r="DL153" s="140"/>
      <c r="DM153" s="140"/>
      <c r="DN153" s="140"/>
      <c r="DO153" s="140"/>
      <c r="DP153" s="140"/>
      <c r="DQ153" s="140"/>
    </row>
    <row r="154" spans="1:121" ht="15" thickBot="1" x14ac:dyDescent="0.35">
      <c r="A154" s="98"/>
      <c r="B154" s="163" t="s">
        <v>149</v>
      </c>
      <c r="C154" s="164" t="s">
        <v>18</v>
      </c>
      <c r="D154" s="125" t="str">
        <f>+'[6]Dimanche 14H30'!M10</f>
        <v>LES ARCHERS DU PHENIX</v>
      </c>
      <c r="E154" s="125" t="str">
        <f>+'[6]Dimanche 14H30'!E10</f>
        <v>MERVEILLE</v>
      </c>
      <c r="F154" s="125" t="str">
        <f>+'[6]Dimanche 14H30'!H10</f>
        <v>Alain</v>
      </c>
      <c r="G154" s="165" t="str">
        <f>+'[6]Dimanche 14H30'!O10</f>
        <v>H</v>
      </c>
      <c r="H154" s="165">
        <f>+'[6]2-1'!$W$18</f>
        <v>32</v>
      </c>
      <c r="I154" s="165">
        <f>+'[6]2-1'!$W$39</f>
        <v>30</v>
      </c>
      <c r="J154" s="165">
        <f t="shared" si="5"/>
        <v>62</v>
      </c>
      <c r="K154" s="32">
        <f>+'[7]Dimanche 14H30'!P10</f>
        <v>0</v>
      </c>
      <c r="L154" s="61">
        <f>+'[7]Dimanche 14H30'!Q10</f>
        <v>0</v>
      </c>
      <c r="M154" s="115" t="s">
        <v>284</v>
      </c>
      <c r="N154" s="140" t="s">
        <v>304</v>
      </c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0"/>
      <c r="AO154" s="140"/>
      <c r="AP154" s="140"/>
      <c r="AQ154" s="140"/>
      <c r="AR154" s="140"/>
      <c r="AS154" s="140"/>
      <c r="AT154" s="140"/>
      <c r="AU154" s="140"/>
      <c r="AV154" s="140"/>
      <c r="AW154" s="140"/>
      <c r="AX154" s="140"/>
      <c r="AY154" s="140"/>
      <c r="AZ154" s="140"/>
      <c r="BA154" s="140"/>
      <c r="BB154" s="140"/>
      <c r="BC154" s="140"/>
      <c r="BD154" s="140"/>
      <c r="BE154" s="140"/>
      <c r="BF154" s="140"/>
      <c r="BG154" s="140"/>
      <c r="BH154" s="140"/>
      <c r="BI154" s="140"/>
      <c r="BJ154" s="140"/>
      <c r="BK154" s="140"/>
      <c r="BL154" s="140"/>
      <c r="BM154" s="140"/>
      <c r="BN154" s="140"/>
      <c r="BO154" s="140"/>
      <c r="BP154" s="140"/>
      <c r="BQ154" s="140"/>
      <c r="BR154" s="140"/>
      <c r="BS154" s="140"/>
      <c r="BT154" s="140"/>
      <c r="BU154" s="140"/>
      <c r="BV154" s="140"/>
      <c r="BW154" s="140"/>
      <c r="BX154" s="140"/>
      <c r="BY154" s="140"/>
      <c r="BZ154" s="140"/>
      <c r="CA154" s="140"/>
      <c r="CB154" s="140"/>
      <c r="CC154" s="140"/>
      <c r="CD154" s="140"/>
      <c r="CE154" s="140"/>
      <c r="CF154" s="140"/>
      <c r="CG154" s="140"/>
      <c r="CH154" s="140"/>
      <c r="CI154" s="140"/>
      <c r="CJ154" s="140"/>
      <c r="CK154" s="140"/>
      <c r="CL154" s="140"/>
      <c r="CM154" s="140"/>
      <c r="CN154" s="140"/>
      <c r="CO154" s="140"/>
      <c r="CP154" s="140"/>
      <c r="CQ154" s="140"/>
      <c r="CR154" s="140"/>
      <c r="CS154" s="140"/>
      <c r="CT154" s="140"/>
      <c r="CU154" s="140"/>
      <c r="CV154" s="140"/>
      <c r="CW154" s="140"/>
      <c r="CX154" s="140"/>
      <c r="CY154" s="140"/>
      <c r="CZ154" s="140"/>
      <c r="DA154" s="140"/>
      <c r="DB154" s="140"/>
      <c r="DC154" s="140"/>
      <c r="DD154" s="140"/>
      <c r="DE154" s="140"/>
      <c r="DF154" s="140"/>
      <c r="DG154" s="140"/>
      <c r="DH154" s="140"/>
      <c r="DI154" s="140"/>
      <c r="DJ154" s="140"/>
      <c r="DK154" s="140"/>
      <c r="DL154" s="140"/>
      <c r="DM154" s="140"/>
      <c r="DN154" s="140"/>
      <c r="DO154" s="140"/>
      <c r="DP154" s="140"/>
      <c r="DQ154" s="140"/>
    </row>
    <row r="155" spans="1:121" ht="15" thickBot="1" x14ac:dyDescent="0.35">
      <c r="A155" s="98"/>
      <c r="B155" s="166" t="s">
        <v>149</v>
      </c>
      <c r="C155" s="167" t="s">
        <v>19</v>
      </c>
      <c r="D155" s="167" t="str">
        <f>+'[6]Dimanche 14H30'!M11</f>
        <v>CIE D'ARC DE SAINT PATHUS</v>
      </c>
      <c r="E155" s="167" t="str">
        <f>+'[6]Dimanche 14H30'!E11</f>
        <v>GAYS</v>
      </c>
      <c r="F155" s="167" t="str">
        <f>+'[6]Dimanche 14H30'!H11</f>
        <v>Thiphaine</v>
      </c>
      <c r="G155" s="168" t="str">
        <f>+'[6]Dimanche 14H30'!O11</f>
        <v>D</v>
      </c>
      <c r="H155" s="168">
        <f>+'[6]2-1'!$AE$18</f>
        <v>8</v>
      </c>
      <c r="I155" s="168">
        <f>+'[6]2-1'!$AE$39</f>
        <v>21</v>
      </c>
      <c r="J155" s="168">
        <f t="shared" si="5"/>
        <v>29</v>
      </c>
      <c r="K155" s="33">
        <f>+'[7]Dimanche 14H30'!P11</f>
        <v>0</v>
      </c>
      <c r="L155" s="62">
        <f>+'[7]Dimanche 14H30'!Q11</f>
        <v>0</v>
      </c>
      <c r="M155" s="116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40"/>
      <c r="AG155" s="140"/>
      <c r="AH155" s="140"/>
      <c r="AI155" s="140"/>
      <c r="AJ155" s="140"/>
      <c r="AK155" s="140"/>
      <c r="AL155" s="140"/>
      <c r="AM155" s="140"/>
      <c r="AN155" s="140"/>
      <c r="AO155" s="140"/>
      <c r="AP155" s="140"/>
      <c r="AQ155" s="140"/>
      <c r="AR155" s="140"/>
      <c r="AS155" s="140"/>
      <c r="AT155" s="140"/>
      <c r="AU155" s="140"/>
      <c r="AV155" s="140"/>
      <c r="AW155" s="140"/>
      <c r="AX155" s="140"/>
      <c r="AY155" s="140"/>
      <c r="AZ155" s="140"/>
      <c r="BA155" s="140"/>
      <c r="BB155" s="140"/>
      <c r="BC155" s="140"/>
      <c r="BD155" s="140"/>
      <c r="BE155" s="140"/>
      <c r="BF155" s="140"/>
      <c r="BG155" s="140"/>
      <c r="BH155" s="140"/>
      <c r="BI155" s="140"/>
      <c r="BJ155" s="140"/>
      <c r="BK155" s="140"/>
      <c r="BL155" s="140"/>
      <c r="BM155" s="140"/>
      <c r="BN155" s="140"/>
      <c r="BO155" s="140"/>
      <c r="BP155" s="140"/>
      <c r="BQ155" s="140"/>
      <c r="BR155" s="140"/>
      <c r="BS155" s="140"/>
      <c r="BT155" s="140"/>
      <c r="BU155" s="140"/>
      <c r="BV155" s="140"/>
      <c r="BW155" s="140"/>
      <c r="BX155" s="140"/>
      <c r="BY155" s="140"/>
      <c r="BZ155" s="140"/>
      <c r="CA155" s="140"/>
      <c r="CB155" s="140"/>
      <c r="CC155" s="140"/>
      <c r="CD155" s="140"/>
      <c r="CE155" s="140"/>
      <c r="CF155" s="140"/>
      <c r="CG155" s="140"/>
      <c r="CH155" s="140"/>
      <c r="CI155" s="140"/>
      <c r="CJ155" s="140"/>
      <c r="CK155" s="140"/>
      <c r="CL155" s="140"/>
      <c r="CM155" s="140"/>
      <c r="CN155" s="140"/>
      <c r="CO155" s="140"/>
      <c r="CP155" s="140"/>
      <c r="CQ155" s="140"/>
      <c r="CR155" s="140"/>
      <c r="CS155" s="140"/>
      <c r="CT155" s="140"/>
      <c r="CU155" s="140"/>
      <c r="CV155" s="140"/>
      <c r="CW155" s="140"/>
      <c r="CX155" s="140"/>
      <c r="CY155" s="140"/>
      <c r="CZ155" s="140"/>
      <c r="DA155" s="140"/>
      <c r="DB155" s="140"/>
      <c r="DC155" s="140"/>
      <c r="DD155" s="140"/>
      <c r="DE155" s="140"/>
      <c r="DF155" s="140"/>
      <c r="DG155" s="140"/>
      <c r="DH155" s="140"/>
      <c r="DI155" s="140"/>
      <c r="DJ155" s="140"/>
      <c r="DK155" s="140"/>
      <c r="DL155" s="140"/>
      <c r="DM155" s="140"/>
      <c r="DN155" s="140"/>
      <c r="DO155" s="140"/>
      <c r="DP155" s="140"/>
      <c r="DQ155" s="140"/>
    </row>
    <row r="156" spans="1:121" x14ac:dyDescent="0.3">
      <c r="A156" s="98"/>
      <c r="B156" s="160" t="s">
        <v>149</v>
      </c>
      <c r="C156" s="161" t="s">
        <v>20</v>
      </c>
      <c r="D156" s="161" t="str">
        <f>+'[6]Dimanche 14H30'!M12</f>
        <v>CLUB ECOUEN</v>
      </c>
      <c r="E156" s="161" t="str">
        <f>+'[6]Dimanche 14H30'!E12</f>
        <v>THEVENIN</v>
      </c>
      <c r="F156" s="161" t="str">
        <f>+'[6]Dimanche 14H30'!H12</f>
        <v>Matthieu</v>
      </c>
      <c r="G156" s="162" t="str">
        <f>+'[6]Dimanche 14H30'!O12</f>
        <v>H</v>
      </c>
      <c r="H156" s="162">
        <f>+'[6]3-1'!$G$18</f>
        <v>30</v>
      </c>
      <c r="I156" s="162">
        <f>+'[6]3-1'!$G$39</f>
        <v>31</v>
      </c>
      <c r="J156" s="162">
        <f t="shared" si="5"/>
        <v>61</v>
      </c>
      <c r="K156" s="35">
        <f>+'[7]Dimanche 14H30'!P12</f>
        <v>0</v>
      </c>
      <c r="L156" s="63">
        <f>+'[7]Dimanche 14H30'!Q12</f>
        <v>0</v>
      </c>
      <c r="M156" s="117"/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40"/>
      <c r="Z156" s="140"/>
      <c r="AA156" s="140"/>
      <c r="AB156" s="140"/>
      <c r="AC156" s="140"/>
      <c r="AD156" s="140"/>
      <c r="AE156" s="140"/>
      <c r="AF156" s="140"/>
      <c r="AG156" s="140"/>
      <c r="AH156" s="140"/>
      <c r="AI156" s="140"/>
      <c r="AJ156" s="140"/>
      <c r="AK156" s="140"/>
      <c r="AL156" s="140"/>
      <c r="AM156" s="140"/>
      <c r="AN156" s="140"/>
      <c r="AO156" s="140"/>
      <c r="AP156" s="140"/>
      <c r="AQ156" s="140"/>
      <c r="AR156" s="140"/>
      <c r="AS156" s="140"/>
      <c r="AT156" s="140"/>
      <c r="AU156" s="140"/>
      <c r="AV156" s="140"/>
      <c r="AW156" s="140"/>
      <c r="AX156" s="140"/>
      <c r="AY156" s="140"/>
      <c r="AZ156" s="140"/>
      <c r="BA156" s="140"/>
      <c r="BB156" s="140"/>
      <c r="BC156" s="140"/>
      <c r="BD156" s="140"/>
      <c r="BE156" s="140"/>
      <c r="BF156" s="140"/>
      <c r="BG156" s="140"/>
      <c r="BH156" s="140"/>
      <c r="BI156" s="140"/>
      <c r="BJ156" s="140"/>
      <c r="BK156" s="140"/>
      <c r="BL156" s="140"/>
      <c r="BM156" s="140"/>
      <c r="BN156" s="140"/>
      <c r="BO156" s="140"/>
      <c r="BP156" s="140"/>
      <c r="BQ156" s="140"/>
      <c r="BR156" s="140"/>
      <c r="BS156" s="140"/>
      <c r="BT156" s="140"/>
      <c r="BU156" s="140"/>
      <c r="BV156" s="140"/>
      <c r="BW156" s="140"/>
      <c r="BX156" s="140"/>
      <c r="BY156" s="140"/>
      <c r="BZ156" s="140"/>
      <c r="CA156" s="140"/>
      <c r="CB156" s="140"/>
      <c r="CC156" s="140"/>
      <c r="CD156" s="140"/>
      <c r="CE156" s="140"/>
      <c r="CF156" s="140"/>
      <c r="CG156" s="140"/>
      <c r="CH156" s="140"/>
      <c r="CI156" s="140"/>
      <c r="CJ156" s="140"/>
      <c r="CK156" s="140"/>
      <c r="CL156" s="140"/>
      <c r="CM156" s="140"/>
      <c r="CN156" s="140"/>
      <c r="CO156" s="140"/>
      <c r="CP156" s="140"/>
      <c r="CQ156" s="140"/>
      <c r="CR156" s="140"/>
      <c r="CS156" s="140"/>
      <c r="CT156" s="140"/>
      <c r="CU156" s="140"/>
      <c r="CV156" s="140"/>
      <c r="CW156" s="140"/>
      <c r="CX156" s="140"/>
      <c r="CY156" s="140"/>
      <c r="CZ156" s="140"/>
      <c r="DA156" s="140"/>
      <c r="DB156" s="140"/>
      <c r="DC156" s="140"/>
      <c r="DD156" s="140"/>
      <c r="DE156" s="140"/>
      <c r="DF156" s="140"/>
      <c r="DG156" s="140"/>
      <c r="DH156" s="140"/>
      <c r="DI156" s="140"/>
      <c r="DJ156" s="140"/>
      <c r="DK156" s="140"/>
      <c r="DL156" s="140"/>
      <c r="DM156" s="140"/>
      <c r="DN156" s="140"/>
      <c r="DO156" s="140"/>
      <c r="DP156" s="140"/>
      <c r="DQ156" s="140"/>
    </row>
    <row r="157" spans="1:121" x14ac:dyDescent="0.3">
      <c r="A157" s="98"/>
      <c r="B157" s="154" t="s">
        <v>149</v>
      </c>
      <c r="C157" s="155" t="s">
        <v>21</v>
      </c>
      <c r="D157" s="155" t="str">
        <f>+'[6]Dimanche 14H30'!M13</f>
        <v>CIE D'ARC DE MONTMORENCY</v>
      </c>
      <c r="E157" s="155" t="str">
        <f>+'[6]Dimanche 14H30'!E13</f>
        <v>DUTRANNOY</v>
      </c>
      <c r="F157" s="155" t="str">
        <f>+'[6]Dimanche 14H30'!H13</f>
        <v>Marc</v>
      </c>
      <c r="G157" s="156" t="str">
        <f>+'[6]Dimanche 14H30'!O13</f>
        <v>H</v>
      </c>
      <c r="H157" s="156">
        <f>+'[6]3-1'!$O$18</f>
        <v>9</v>
      </c>
      <c r="I157" s="156">
        <f>+'[6]3-1'!$O$39</f>
        <v>26</v>
      </c>
      <c r="J157" s="156">
        <f t="shared" si="5"/>
        <v>35</v>
      </c>
      <c r="K157" s="32">
        <f>+'[7]Dimanche 14H30'!P13</f>
        <v>1</v>
      </c>
      <c r="L157" s="61">
        <f>+'[7]Dimanche 14H30'!Q13</f>
        <v>13</v>
      </c>
      <c r="M157" s="112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  <c r="AA157" s="140"/>
      <c r="AB157" s="140"/>
      <c r="AC157" s="140"/>
      <c r="AD157" s="140"/>
      <c r="AE157" s="140"/>
      <c r="AF157" s="140"/>
      <c r="AG157" s="140"/>
      <c r="AH157" s="140"/>
      <c r="AI157" s="140"/>
      <c r="AJ157" s="140"/>
      <c r="AK157" s="140"/>
      <c r="AL157" s="140"/>
      <c r="AM157" s="140"/>
      <c r="AN157" s="140"/>
      <c r="AO157" s="140"/>
      <c r="AP157" s="140"/>
      <c r="AQ157" s="140"/>
      <c r="AR157" s="140"/>
      <c r="AS157" s="140"/>
      <c r="AT157" s="140"/>
      <c r="AU157" s="140"/>
      <c r="AV157" s="140"/>
      <c r="AW157" s="140"/>
      <c r="AX157" s="140"/>
      <c r="AY157" s="140"/>
      <c r="AZ157" s="140"/>
      <c r="BA157" s="140"/>
      <c r="BB157" s="140"/>
      <c r="BC157" s="140"/>
      <c r="BD157" s="140"/>
      <c r="BE157" s="140"/>
      <c r="BF157" s="140"/>
      <c r="BG157" s="140"/>
      <c r="BH157" s="140"/>
      <c r="BI157" s="140"/>
      <c r="BJ157" s="140"/>
      <c r="BK157" s="140"/>
      <c r="BL157" s="140"/>
      <c r="BM157" s="140"/>
      <c r="BN157" s="140"/>
      <c r="BO157" s="140"/>
      <c r="BP157" s="140"/>
      <c r="BQ157" s="140"/>
      <c r="BR157" s="140"/>
      <c r="BS157" s="140"/>
      <c r="BT157" s="140"/>
      <c r="BU157" s="140"/>
      <c r="BV157" s="140"/>
      <c r="BW157" s="140"/>
      <c r="BX157" s="140"/>
      <c r="BY157" s="140"/>
      <c r="BZ157" s="140"/>
      <c r="CA157" s="140"/>
      <c r="CB157" s="140"/>
      <c r="CC157" s="140"/>
      <c r="CD157" s="140"/>
      <c r="CE157" s="140"/>
      <c r="CF157" s="140"/>
      <c r="CG157" s="140"/>
      <c r="CH157" s="140"/>
      <c r="CI157" s="140"/>
      <c r="CJ157" s="140"/>
      <c r="CK157" s="140"/>
      <c r="CL157" s="140"/>
      <c r="CM157" s="140"/>
      <c r="CN157" s="140"/>
      <c r="CO157" s="140"/>
      <c r="CP157" s="140"/>
      <c r="CQ157" s="140"/>
      <c r="CR157" s="140"/>
      <c r="CS157" s="140"/>
      <c r="CT157" s="140"/>
      <c r="CU157" s="140"/>
      <c r="CV157" s="140"/>
      <c r="CW157" s="140"/>
      <c r="CX157" s="140"/>
      <c r="CY157" s="140"/>
      <c r="CZ157" s="140"/>
      <c r="DA157" s="140"/>
      <c r="DB157" s="140"/>
      <c r="DC157" s="140"/>
      <c r="DD157" s="140"/>
      <c r="DE157" s="140"/>
      <c r="DF157" s="140"/>
      <c r="DG157" s="140"/>
      <c r="DH157" s="140"/>
      <c r="DI157" s="140"/>
      <c r="DJ157" s="140"/>
      <c r="DK157" s="140"/>
      <c r="DL157" s="140"/>
      <c r="DM157" s="140"/>
      <c r="DN157" s="140"/>
      <c r="DO157" s="140"/>
      <c r="DP157" s="140"/>
      <c r="DQ157" s="140"/>
    </row>
    <row r="158" spans="1:121" x14ac:dyDescent="0.3">
      <c r="A158" s="98"/>
      <c r="B158" s="154" t="s">
        <v>149</v>
      </c>
      <c r="C158" s="155" t="s">
        <v>22</v>
      </c>
      <c r="D158" s="155" t="str">
        <f>+'[6]Dimanche 14H30'!M14</f>
        <v>CIE D'ARC D'ESBLY</v>
      </c>
      <c r="E158" s="155" t="str">
        <f>+'[6]Dimanche 14H30'!E14</f>
        <v>GUILLEMARD</v>
      </c>
      <c r="F158" s="155" t="str">
        <f>+'[6]Dimanche 14H30'!H14</f>
        <v>Marie France</v>
      </c>
      <c r="G158" s="156" t="str">
        <f>+'[6]Dimanche 14H30'!O14</f>
        <v>D</v>
      </c>
      <c r="H158" s="156">
        <f>+'[6]3-1'!$W$18</f>
        <v>18</v>
      </c>
      <c r="I158" s="156">
        <f>+'[6]3-1'!$W$39</f>
        <v>20</v>
      </c>
      <c r="J158" s="156">
        <f t="shared" si="5"/>
        <v>38</v>
      </c>
      <c r="K158" s="32">
        <f>+'[7]Dimanche 14H30'!P14</f>
        <v>0</v>
      </c>
      <c r="L158" s="61">
        <f>+'[7]Dimanche 14H30'!Q14</f>
        <v>0</v>
      </c>
      <c r="M158" s="112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  <c r="Y158" s="140"/>
      <c r="Z158" s="140"/>
      <c r="AA158" s="140"/>
      <c r="AB158" s="140"/>
      <c r="AC158" s="140"/>
      <c r="AD158" s="140"/>
      <c r="AE158" s="140"/>
      <c r="AF158" s="140"/>
      <c r="AG158" s="140"/>
      <c r="AH158" s="140"/>
      <c r="AI158" s="140"/>
      <c r="AJ158" s="140"/>
      <c r="AK158" s="140"/>
      <c r="AL158" s="140"/>
      <c r="AM158" s="140"/>
      <c r="AN158" s="140"/>
      <c r="AO158" s="140"/>
      <c r="AP158" s="140"/>
      <c r="AQ158" s="140"/>
      <c r="AR158" s="140"/>
      <c r="AS158" s="140"/>
      <c r="AT158" s="140"/>
      <c r="AU158" s="140"/>
      <c r="AV158" s="140"/>
      <c r="AW158" s="140"/>
      <c r="AX158" s="140"/>
      <c r="AY158" s="140"/>
      <c r="AZ158" s="140"/>
      <c r="BA158" s="140"/>
      <c r="BB158" s="140"/>
      <c r="BC158" s="140"/>
      <c r="BD158" s="140"/>
      <c r="BE158" s="140"/>
      <c r="BF158" s="140"/>
      <c r="BG158" s="140"/>
      <c r="BH158" s="140"/>
      <c r="BI158" s="140"/>
      <c r="BJ158" s="140"/>
      <c r="BK158" s="140"/>
      <c r="BL158" s="140"/>
      <c r="BM158" s="140"/>
      <c r="BN158" s="140"/>
      <c r="BO158" s="140"/>
      <c r="BP158" s="140"/>
      <c r="BQ158" s="140"/>
      <c r="BR158" s="140"/>
      <c r="BS158" s="140"/>
      <c r="BT158" s="140"/>
      <c r="BU158" s="140"/>
      <c r="BV158" s="140"/>
      <c r="BW158" s="140"/>
      <c r="BX158" s="140"/>
      <c r="BY158" s="140"/>
      <c r="BZ158" s="140"/>
      <c r="CA158" s="140"/>
      <c r="CB158" s="140"/>
      <c r="CC158" s="140"/>
      <c r="CD158" s="140"/>
      <c r="CE158" s="140"/>
      <c r="CF158" s="140"/>
      <c r="CG158" s="140"/>
      <c r="CH158" s="140"/>
      <c r="CI158" s="140"/>
      <c r="CJ158" s="140"/>
      <c r="CK158" s="140"/>
      <c r="CL158" s="140"/>
      <c r="CM158" s="140"/>
      <c r="CN158" s="140"/>
      <c r="CO158" s="140"/>
      <c r="CP158" s="140"/>
      <c r="CQ158" s="140"/>
      <c r="CR158" s="140"/>
      <c r="CS158" s="140"/>
      <c r="CT158" s="140"/>
      <c r="CU158" s="140"/>
      <c r="CV158" s="140"/>
      <c r="CW158" s="140"/>
      <c r="CX158" s="140"/>
      <c r="CY158" s="140"/>
      <c r="CZ158" s="140"/>
      <c r="DA158" s="140"/>
      <c r="DB158" s="140"/>
      <c r="DC158" s="140"/>
      <c r="DD158" s="140"/>
      <c r="DE158" s="140"/>
      <c r="DF158" s="140"/>
      <c r="DG158" s="140"/>
      <c r="DH158" s="140"/>
      <c r="DI158" s="140"/>
      <c r="DJ158" s="140"/>
      <c r="DK158" s="140"/>
      <c r="DL158" s="140"/>
      <c r="DM158" s="140"/>
      <c r="DN158" s="140"/>
      <c r="DO158" s="140"/>
      <c r="DP158" s="140"/>
      <c r="DQ158" s="140"/>
    </row>
    <row r="159" spans="1:121" ht="15" thickBot="1" x14ac:dyDescent="0.35">
      <c r="A159" s="98"/>
      <c r="B159" s="166" t="s">
        <v>149</v>
      </c>
      <c r="C159" s="167" t="s">
        <v>23</v>
      </c>
      <c r="D159" s="167" t="str">
        <f>+'[6]Dimanche 14H30'!M15</f>
        <v>CIE D'ARC DE SAINT PATHUS</v>
      </c>
      <c r="E159" s="167" t="str">
        <f>+'[6]Dimanche 14H30'!E15</f>
        <v>DROHE</v>
      </c>
      <c r="F159" s="167" t="str">
        <f>+'[6]Dimanche 14H30'!H15</f>
        <v>Maryse</v>
      </c>
      <c r="G159" s="168" t="str">
        <f>+'[6]Dimanche 14H30'!O15</f>
        <v>D</v>
      </c>
      <c r="H159" s="168">
        <f>+'[6]3-1'!$AE$18</f>
        <v>15</v>
      </c>
      <c r="I159" s="168">
        <f>+'[6]3-1'!$AE$39</f>
        <v>29</v>
      </c>
      <c r="J159" s="168">
        <f t="shared" si="5"/>
        <v>44</v>
      </c>
      <c r="K159" s="33">
        <f>+'[7]Dimanche 14H30'!P15</f>
        <v>0</v>
      </c>
      <c r="L159" s="62">
        <f>+'[7]Dimanche 14H30'!Q15</f>
        <v>0</v>
      </c>
      <c r="M159" s="118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  <c r="X159" s="140"/>
      <c r="Y159" s="140"/>
      <c r="Z159" s="140"/>
      <c r="AA159" s="140"/>
      <c r="AB159" s="140"/>
      <c r="AC159" s="140"/>
      <c r="AD159" s="140"/>
      <c r="AE159" s="140"/>
      <c r="AF159" s="140"/>
      <c r="AG159" s="140"/>
      <c r="AH159" s="140"/>
      <c r="AI159" s="140"/>
      <c r="AJ159" s="140"/>
      <c r="AK159" s="140"/>
      <c r="AL159" s="140"/>
      <c r="AM159" s="140"/>
      <c r="AN159" s="140"/>
      <c r="AO159" s="140"/>
      <c r="AP159" s="140"/>
      <c r="AQ159" s="140"/>
      <c r="AR159" s="140"/>
      <c r="AS159" s="140"/>
      <c r="AT159" s="140"/>
      <c r="AU159" s="140"/>
      <c r="AV159" s="140"/>
      <c r="AW159" s="140"/>
      <c r="AX159" s="140"/>
      <c r="AY159" s="140"/>
      <c r="AZ159" s="140"/>
      <c r="BA159" s="140"/>
      <c r="BB159" s="140"/>
      <c r="BC159" s="140"/>
      <c r="BD159" s="140"/>
      <c r="BE159" s="140"/>
      <c r="BF159" s="140"/>
      <c r="BG159" s="140"/>
      <c r="BH159" s="140"/>
      <c r="BI159" s="140"/>
      <c r="BJ159" s="140"/>
      <c r="BK159" s="140"/>
      <c r="BL159" s="140"/>
      <c r="BM159" s="140"/>
      <c r="BN159" s="140"/>
      <c r="BO159" s="140"/>
      <c r="BP159" s="140"/>
      <c r="BQ159" s="140"/>
      <c r="BR159" s="140"/>
      <c r="BS159" s="140"/>
      <c r="BT159" s="140"/>
      <c r="BU159" s="140"/>
      <c r="BV159" s="140"/>
      <c r="BW159" s="140"/>
      <c r="BX159" s="140"/>
      <c r="BY159" s="140"/>
      <c r="BZ159" s="140"/>
      <c r="CA159" s="140"/>
      <c r="CB159" s="140"/>
      <c r="CC159" s="140"/>
      <c r="CD159" s="140"/>
      <c r="CE159" s="140"/>
      <c r="CF159" s="140"/>
      <c r="CG159" s="140"/>
      <c r="CH159" s="140"/>
      <c r="CI159" s="140"/>
      <c r="CJ159" s="140"/>
      <c r="CK159" s="140"/>
      <c r="CL159" s="140"/>
      <c r="CM159" s="140"/>
      <c r="CN159" s="140"/>
      <c r="CO159" s="140"/>
      <c r="CP159" s="140"/>
      <c r="CQ159" s="140"/>
      <c r="CR159" s="140"/>
      <c r="CS159" s="140"/>
      <c r="CT159" s="140"/>
      <c r="CU159" s="140"/>
      <c r="CV159" s="140"/>
      <c r="CW159" s="140"/>
      <c r="CX159" s="140"/>
      <c r="CY159" s="140"/>
      <c r="CZ159" s="140"/>
      <c r="DA159" s="140"/>
      <c r="DB159" s="140"/>
      <c r="DC159" s="140"/>
      <c r="DD159" s="140"/>
      <c r="DE159" s="140"/>
      <c r="DF159" s="140"/>
      <c r="DG159" s="140"/>
      <c r="DH159" s="140"/>
      <c r="DI159" s="140"/>
      <c r="DJ159" s="140"/>
      <c r="DK159" s="140"/>
      <c r="DL159" s="140"/>
      <c r="DM159" s="140"/>
      <c r="DN159" s="140"/>
      <c r="DO159" s="140"/>
      <c r="DP159" s="140"/>
      <c r="DQ159" s="140"/>
    </row>
    <row r="160" spans="1:121" x14ac:dyDescent="0.3">
      <c r="A160" s="98"/>
      <c r="B160" s="169" t="s">
        <v>149</v>
      </c>
      <c r="C160" s="124" t="s">
        <v>24</v>
      </c>
      <c r="D160" s="124" t="str">
        <f>+'[6]Dimanche 14H30'!M16</f>
        <v>TIR A L'ARC NANGISSIEN</v>
      </c>
      <c r="E160" s="124" t="str">
        <f>+'[6]Dimanche 14H30'!E16</f>
        <v>LOMBARD</v>
      </c>
      <c r="F160" s="124" t="str">
        <f>+'[6]Dimanche 14H30'!H16</f>
        <v>Alexandre</v>
      </c>
      <c r="G160" s="141" t="str">
        <f>+'[6]Dimanche 14H30'!O16</f>
        <v>H</v>
      </c>
      <c r="H160" s="141">
        <f>+'[6]4-1'!$G$18</f>
        <v>5</v>
      </c>
      <c r="I160" s="141">
        <f>+'[6]4-1'!$G$39</f>
        <v>2</v>
      </c>
      <c r="J160" s="141">
        <f t="shared" si="5"/>
        <v>7</v>
      </c>
      <c r="K160" s="35">
        <f>+'[7]Dimanche 14H30'!P16</f>
        <v>0</v>
      </c>
      <c r="L160" s="63">
        <f>+'[7]Dimanche 14H30'!Q16</f>
        <v>0</v>
      </c>
      <c r="M160" s="117" t="s">
        <v>284</v>
      </c>
      <c r="N160" s="140" t="s">
        <v>304</v>
      </c>
      <c r="O160" s="140"/>
      <c r="P160" s="140"/>
      <c r="Q160" s="140"/>
      <c r="R160" s="140"/>
      <c r="S160" s="140"/>
      <c r="T160" s="140"/>
      <c r="U160" s="140"/>
      <c r="V160" s="140"/>
      <c r="W160" s="140"/>
      <c r="X160" s="140"/>
      <c r="Y160" s="140"/>
      <c r="Z160" s="140"/>
      <c r="AA160" s="140"/>
      <c r="AB160" s="140"/>
      <c r="AC160" s="140"/>
      <c r="AD160" s="140"/>
      <c r="AE160" s="140"/>
      <c r="AF160" s="140"/>
      <c r="AG160" s="140"/>
      <c r="AH160" s="140"/>
      <c r="AI160" s="140"/>
      <c r="AJ160" s="140"/>
      <c r="AK160" s="140"/>
      <c r="AL160" s="140"/>
      <c r="AM160" s="140"/>
      <c r="AN160" s="140"/>
      <c r="AO160" s="140"/>
      <c r="AP160" s="140"/>
      <c r="AQ160" s="140"/>
      <c r="AR160" s="140"/>
      <c r="AS160" s="140"/>
      <c r="AT160" s="140"/>
      <c r="AU160" s="140"/>
      <c r="AV160" s="140"/>
      <c r="AW160" s="140"/>
      <c r="AX160" s="140"/>
      <c r="AY160" s="140"/>
      <c r="AZ160" s="140"/>
      <c r="BA160" s="140"/>
      <c r="BB160" s="140"/>
      <c r="BC160" s="140"/>
      <c r="BD160" s="140"/>
      <c r="BE160" s="140"/>
      <c r="BF160" s="140"/>
      <c r="BG160" s="140"/>
      <c r="BH160" s="140"/>
      <c r="BI160" s="140"/>
      <c r="BJ160" s="140"/>
      <c r="BK160" s="140"/>
      <c r="BL160" s="140"/>
      <c r="BM160" s="140"/>
      <c r="BN160" s="140"/>
      <c r="BO160" s="140"/>
      <c r="BP160" s="140"/>
      <c r="BQ160" s="140"/>
      <c r="BR160" s="140"/>
      <c r="BS160" s="140"/>
      <c r="BT160" s="140"/>
      <c r="BU160" s="140"/>
      <c r="BV160" s="140"/>
      <c r="BW160" s="140"/>
      <c r="BX160" s="140"/>
      <c r="BY160" s="140"/>
      <c r="BZ160" s="140"/>
      <c r="CA160" s="140"/>
      <c r="CB160" s="140"/>
      <c r="CC160" s="140"/>
      <c r="CD160" s="140"/>
      <c r="CE160" s="140"/>
      <c r="CF160" s="140"/>
      <c r="CG160" s="140"/>
      <c r="CH160" s="140"/>
      <c r="CI160" s="140"/>
      <c r="CJ160" s="140"/>
      <c r="CK160" s="140"/>
      <c r="CL160" s="140"/>
      <c r="CM160" s="140"/>
      <c r="CN160" s="140"/>
      <c r="CO160" s="140"/>
      <c r="CP160" s="140"/>
      <c r="CQ160" s="140"/>
      <c r="CR160" s="140"/>
      <c r="CS160" s="140"/>
      <c r="CT160" s="140"/>
      <c r="CU160" s="140"/>
      <c r="CV160" s="140"/>
      <c r="CW160" s="140"/>
      <c r="CX160" s="140"/>
      <c r="CY160" s="140"/>
      <c r="CZ160" s="140"/>
      <c r="DA160" s="140"/>
      <c r="DB160" s="140"/>
      <c r="DC160" s="140"/>
      <c r="DD160" s="140"/>
      <c r="DE160" s="140"/>
      <c r="DF160" s="140"/>
      <c r="DG160" s="140"/>
      <c r="DH160" s="140"/>
      <c r="DI160" s="140"/>
      <c r="DJ160" s="140"/>
      <c r="DK160" s="140"/>
      <c r="DL160" s="140"/>
      <c r="DM160" s="140"/>
      <c r="DN160" s="140"/>
      <c r="DO160" s="140"/>
      <c r="DP160" s="140"/>
      <c r="DQ160" s="140"/>
    </row>
    <row r="161" spans="1:121" x14ac:dyDescent="0.3">
      <c r="A161" s="98"/>
      <c r="B161" s="154" t="s">
        <v>149</v>
      </c>
      <c r="C161" s="155" t="s">
        <v>25</v>
      </c>
      <c r="D161" s="155" t="str">
        <f>+'[6]Dimanche 14H30'!M17</f>
        <v>1ère CIE D'ARC DE VILLEPARISIS</v>
      </c>
      <c r="E161" s="155" t="str">
        <f>+'[6]Dimanche 14H30'!E17</f>
        <v>SCHMISSER</v>
      </c>
      <c r="F161" s="155" t="str">
        <f>+'[6]Dimanche 14H30'!H17</f>
        <v>Hervé</v>
      </c>
      <c r="G161" s="156" t="str">
        <f>+'[6]Dimanche 14H30'!O17</f>
        <v>H</v>
      </c>
      <c r="H161" s="156">
        <f>+'[6]4-1'!$O$18</f>
        <v>22</v>
      </c>
      <c r="I161" s="156">
        <f>+'[6]4-1'!$O$39</f>
        <v>22</v>
      </c>
      <c r="J161" s="156">
        <f t="shared" si="5"/>
        <v>44</v>
      </c>
      <c r="K161" s="32">
        <f>+'[7]Dimanche 14H30'!P17</f>
        <v>0</v>
      </c>
      <c r="L161" s="61">
        <f>+'[7]Dimanche 14H30'!Q17</f>
        <v>0</v>
      </c>
      <c r="M161" s="112"/>
      <c r="N161" s="140"/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  <c r="Y161" s="140"/>
      <c r="Z161" s="140"/>
      <c r="AA161" s="140"/>
      <c r="AB161" s="140"/>
      <c r="AC161" s="140"/>
      <c r="AD161" s="140"/>
      <c r="AE161" s="140"/>
      <c r="AF161" s="140"/>
      <c r="AG161" s="140"/>
      <c r="AH161" s="140"/>
      <c r="AI161" s="140"/>
      <c r="AJ161" s="140"/>
      <c r="AK161" s="140"/>
      <c r="AL161" s="140"/>
      <c r="AM161" s="140"/>
      <c r="AN161" s="140"/>
      <c r="AO161" s="140"/>
      <c r="AP161" s="140"/>
      <c r="AQ161" s="140"/>
      <c r="AR161" s="140"/>
      <c r="AS161" s="140"/>
      <c r="AT161" s="140"/>
      <c r="AU161" s="140"/>
      <c r="AV161" s="140"/>
      <c r="AW161" s="140"/>
      <c r="AX161" s="140"/>
      <c r="AY161" s="140"/>
      <c r="AZ161" s="140"/>
      <c r="BA161" s="140"/>
      <c r="BB161" s="140"/>
      <c r="BC161" s="140"/>
      <c r="BD161" s="140"/>
      <c r="BE161" s="140"/>
      <c r="BF161" s="140"/>
      <c r="BG161" s="140"/>
      <c r="BH161" s="140"/>
      <c r="BI161" s="140"/>
      <c r="BJ161" s="140"/>
      <c r="BK161" s="140"/>
      <c r="BL161" s="140"/>
      <c r="BM161" s="140"/>
      <c r="BN161" s="140"/>
      <c r="BO161" s="140"/>
      <c r="BP161" s="140"/>
      <c r="BQ161" s="140"/>
      <c r="BR161" s="140"/>
      <c r="BS161" s="140"/>
      <c r="BT161" s="140"/>
      <c r="BU161" s="140"/>
      <c r="BV161" s="140"/>
      <c r="BW161" s="140"/>
      <c r="BX161" s="140"/>
      <c r="BY161" s="140"/>
      <c r="BZ161" s="140"/>
      <c r="CA161" s="140"/>
      <c r="CB161" s="140"/>
      <c r="CC161" s="140"/>
      <c r="CD161" s="140"/>
      <c r="CE161" s="140"/>
      <c r="CF161" s="140"/>
      <c r="CG161" s="140"/>
      <c r="CH161" s="140"/>
      <c r="CI161" s="140"/>
      <c r="CJ161" s="140"/>
      <c r="CK161" s="140"/>
      <c r="CL161" s="140"/>
      <c r="CM161" s="140"/>
      <c r="CN161" s="140"/>
      <c r="CO161" s="140"/>
      <c r="CP161" s="140"/>
      <c r="CQ161" s="140"/>
      <c r="CR161" s="140"/>
      <c r="CS161" s="140"/>
      <c r="CT161" s="140"/>
      <c r="CU161" s="140"/>
      <c r="CV161" s="140"/>
      <c r="CW161" s="140"/>
      <c r="CX161" s="140"/>
      <c r="CY161" s="140"/>
      <c r="CZ161" s="140"/>
      <c r="DA161" s="140"/>
      <c r="DB161" s="140"/>
      <c r="DC161" s="140"/>
      <c r="DD161" s="140"/>
      <c r="DE161" s="140"/>
      <c r="DF161" s="140"/>
      <c r="DG161" s="140"/>
      <c r="DH161" s="140"/>
      <c r="DI161" s="140"/>
      <c r="DJ161" s="140"/>
      <c r="DK161" s="140"/>
      <c r="DL161" s="140"/>
      <c r="DM161" s="140"/>
      <c r="DN161" s="140"/>
      <c r="DO161" s="140"/>
      <c r="DP161" s="140"/>
      <c r="DQ161" s="140"/>
    </row>
    <row r="162" spans="1:121" x14ac:dyDescent="0.3">
      <c r="A162" s="98"/>
      <c r="B162" s="154" t="s">
        <v>149</v>
      </c>
      <c r="C162" s="155" t="s">
        <v>26</v>
      </c>
      <c r="D162" s="155" t="str">
        <f>+'[6]Dimanche 14H30'!M18</f>
        <v>CLUB ECOUEN</v>
      </c>
      <c r="E162" s="155" t="str">
        <f>+'[6]Dimanche 14H30'!E18</f>
        <v>PERRINEL</v>
      </c>
      <c r="F162" s="155" t="str">
        <f>+'[6]Dimanche 14H30'!H18</f>
        <v>Françoise</v>
      </c>
      <c r="G162" s="156" t="str">
        <f>+'[6]Dimanche 14H30'!O18</f>
        <v>D</v>
      </c>
      <c r="H162" s="156">
        <f>+'[6]4-1'!$W$18</f>
        <v>27</v>
      </c>
      <c r="I162" s="156">
        <f>+'[6]4-1'!$W$39</f>
        <v>45</v>
      </c>
      <c r="J162" s="156">
        <f t="shared" si="5"/>
        <v>72</v>
      </c>
      <c r="K162" s="32">
        <f>+'[7]Dimanche 14H30'!P18</f>
        <v>0</v>
      </c>
      <c r="L162" s="61">
        <f>+'[7]Dimanche 14H30'!Q18</f>
        <v>0</v>
      </c>
      <c r="M162" s="112"/>
      <c r="N162" s="140"/>
      <c r="O162" s="140"/>
      <c r="P162" s="140"/>
      <c r="Q162" s="140"/>
      <c r="R162" s="140"/>
      <c r="S162" s="140"/>
      <c r="T162" s="140"/>
      <c r="U162" s="140"/>
      <c r="V162" s="140"/>
      <c r="W162" s="140"/>
      <c r="X162" s="140"/>
      <c r="Y162" s="140"/>
      <c r="Z162" s="140"/>
      <c r="AA162" s="140"/>
      <c r="AB162" s="140"/>
      <c r="AC162" s="140"/>
      <c r="AD162" s="140"/>
      <c r="AE162" s="140"/>
      <c r="AF162" s="140"/>
      <c r="AG162" s="140"/>
      <c r="AH162" s="140"/>
      <c r="AI162" s="140"/>
      <c r="AJ162" s="140"/>
      <c r="AK162" s="140"/>
      <c r="AL162" s="140"/>
      <c r="AM162" s="140"/>
      <c r="AN162" s="140"/>
      <c r="AO162" s="140"/>
      <c r="AP162" s="140"/>
      <c r="AQ162" s="140"/>
      <c r="AR162" s="140"/>
      <c r="AS162" s="140"/>
      <c r="AT162" s="140"/>
      <c r="AU162" s="140"/>
      <c r="AV162" s="140"/>
      <c r="AW162" s="140"/>
      <c r="AX162" s="140"/>
      <c r="AY162" s="140"/>
      <c r="AZ162" s="140"/>
      <c r="BA162" s="140"/>
      <c r="BB162" s="140"/>
      <c r="BC162" s="140"/>
      <c r="BD162" s="140"/>
      <c r="BE162" s="140"/>
      <c r="BF162" s="140"/>
      <c r="BG162" s="140"/>
      <c r="BH162" s="140"/>
      <c r="BI162" s="140"/>
      <c r="BJ162" s="140"/>
      <c r="BK162" s="140"/>
      <c r="BL162" s="140"/>
      <c r="BM162" s="140"/>
      <c r="BN162" s="140"/>
      <c r="BO162" s="140"/>
      <c r="BP162" s="140"/>
      <c r="BQ162" s="140"/>
      <c r="BR162" s="140"/>
      <c r="BS162" s="140"/>
      <c r="BT162" s="140"/>
      <c r="BU162" s="140"/>
      <c r="BV162" s="140"/>
      <c r="BW162" s="140"/>
      <c r="BX162" s="140"/>
      <c r="BY162" s="140"/>
      <c r="BZ162" s="140"/>
      <c r="CA162" s="140"/>
      <c r="CB162" s="140"/>
      <c r="CC162" s="140"/>
      <c r="CD162" s="140"/>
      <c r="CE162" s="140"/>
      <c r="CF162" s="140"/>
      <c r="CG162" s="140"/>
      <c r="CH162" s="140"/>
      <c r="CI162" s="140"/>
      <c r="CJ162" s="140"/>
      <c r="CK162" s="140"/>
      <c r="CL162" s="140"/>
      <c r="CM162" s="140"/>
      <c r="CN162" s="140"/>
      <c r="CO162" s="140"/>
      <c r="CP162" s="140"/>
      <c r="CQ162" s="140"/>
      <c r="CR162" s="140"/>
      <c r="CS162" s="140"/>
      <c r="CT162" s="140"/>
      <c r="CU162" s="140"/>
      <c r="CV162" s="140"/>
      <c r="CW162" s="140"/>
      <c r="CX162" s="140"/>
      <c r="CY162" s="140"/>
      <c r="CZ162" s="140"/>
      <c r="DA162" s="140"/>
      <c r="DB162" s="140"/>
      <c r="DC162" s="140"/>
      <c r="DD162" s="140"/>
      <c r="DE162" s="140"/>
      <c r="DF162" s="140"/>
      <c r="DG162" s="140"/>
      <c r="DH162" s="140"/>
      <c r="DI162" s="140"/>
      <c r="DJ162" s="140"/>
      <c r="DK162" s="140"/>
      <c r="DL162" s="140"/>
      <c r="DM162" s="140"/>
      <c r="DN162" s="140"/>
      <c r="DO162" s="140"/>
      <c r="DP162" s="140"/>
      <c r="DQ162" s="140"/>
    </row>
    <row r="163" spans="1:121" ht="15" thickBot="1" x14ac:dyDescent="0.35">
      <c r="A163" s="98"/>
      <c r="B163" s="166" t="s">
        <v>149</v>
      </c>
      <c r="C163" s="167" t="s">
        <v>27</v>
      </c>
      <c r="D163" s="167" t="str">
        <f>+'[6]Dimanche 14H30'!M19</f>
        <v>CIE D'ARC DE SAINT PATHUS</v>
      </c>
      <c r="E163" s="167" t="str">
        <f>+'[6]Dimanche 14H30'!E19</f>
        <v>PETITOT</v>
      </c>
      <c r="F163" s="167" t="str">
        <f>+'[6]Dimanche 14H30'!H19</f>
        <v>Jean Pierre</v>
      </c>
      <c r="G163" s="168" t="str">
        <f>+'[6]Dimanche 14H30'!O19</f>
        <v>H</v>
      </c>
      <c r="H163" s="168">
        <f>+'[6]4-1'!$AE$18</f>
        <v>13</v>
      </c>
      <c r="I163" s="168">
        <f>+'[6]4-1'!$AE$39</f>
        <v>16</v>
      </c>
      <c r="J163" s="168">
        <f t="shared" si="5"/>
        <v>29</v>
      </c>
      <c r="K163" s="33">
        <f>+'[7]Dimanche 14H30'!P19</f>
        <v>0</v>
      </c>
      <c r="L163" s="62">
        <f>+'[7]Dimanche 14H30'!Q19</f>
        <v>0</v>
      </c>
      <c r="M163" s="118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40"/>
      <c r="Z163" s="140"/>
      <c r="AA163" s="140"/>
      <c r="AB163" s="140"/>
      <c r="AC163" s="140"/>
      <c r="AD163" s="140"/>
      <c r="AE163" s="140"/>
      <c r="AF163" s="140"/>
      <c r="AG163" s="140"/>
      <c r="AH163" s="140"/>
      <c r="AI163" s="140"/>
      <c r="AJ163" s="140"/>
      <c r="AK163" s="140"/>
      <c r="AL163" s="140"/>
      <c r="AM163" s="140"/>
      <c r="AN163" s="140"/>
      <c r="AO163" s="140"/>
      <c r="AP163" s="140"/>
      <c r="AQ163" s="140"/>
      <c r="AR163" s="140"/>
      <c r="AS163" s="140"/>
      <c r="AT163" s="140"/>
      <c r="AU163" s="140"/>
      <c r="AV163" s="140"/>
      <c r="AW163" s="140"/>
      <c r="AX163" s="140"/>
      <c r="AY163" s="140"/>
      <c r="AZ163" s="140"/>
      <c r="BA163" s="140"/>
      <c r="BB163" s="140"/>
      <c r="BC163" s="140"/>
      <c r="BD163" s="140"/>
      <c r="BE163" s="140"/>
      <c r="BF163" s="140"/>
      <c r="BG163" s="140"/>
      <c r="BH163" s="140"/>
      <c r="BI163" s="140"/>
      <c r="BJ163" s="140"/>
      <c r="BK163" s="140"/>
      <c r="BL163" s="140"/>
      <c r="BM163" s="140"/>
      <c r="BN163" s="140"/>
      <c r="BO163" s="140"/>
      <c r="BP163" s="140"/>
      <c r="BQ163" s="140"/>
      <c r="BR163" s="140"/>
      <c r="BS163" s="140"/>
      <c r="BT163" s="140"/>
      <c r="BU163" s="140"/>
      <c r="BV163" s="140"/>
      <c r="BW163" s="140"/>
      <c r="BX163" s="140"/>
      <c r="BY163" s="140"/>
      <c r="BZ163" s="140"/>
      <c r="CA163" s="140"/>
      <c r="CB163" s="140"/>
      <c r="CC163" s="140"/>
      <c r="CD163" s="140"/>
      <c r="CE163" s="140"/>
      <c r="CF163" s="140"/>
      <c r="CG163" s="140"/>
      <c r="CH163" s="140"/>
      <c r="CI163" s="140"/>
      <c r="CJ163" s="140"/>
      <c r="CK163" s="140"/>
      <c r="CL163" s="140"/>
      <c r="CM163" s="140"/>
      <c r="CN163" s="140"/>
      <c r="CO163" s="140"/>
      <c r="CP163" s="140"/>
      <c r="CQ163" s="140"/>
      <c r="CR163" s="140"/>
      <c r="CS163" s="140"/>
      <c r="CT163" s="140"/>
      <c r="CU163" s="140"/>
      <c r="CV163" s="140"/>
      <c r="CW163" s="140"/>
      <c r="CX163" s="140"/>
      <c r="CY163" s="140"/>
      <c r="CZ163" s="140"/>
      <c r="DA163" s="140"/>
      <c r="DB163" s="140"/>
      <c r="DC163" s="140"/>
      <c r="DD163" s="140"/>
      <c r="DE163" s="140"/>
      <c r="DF163" s="140"/>
      <c r="DG163" s="140"/>
      <c r="DH163" s="140"/>
      <c r="DI163" s="140"/>
      <c r="DJ163" s="140"/>
      <c r="DK163" s="140"/>
      <c r="DL163" s="140"/>
      <c r="DM163" s="140"/>
      <c r="DN163" s="140"/>
      <c r="DO163" s="140"/>
      <c r="DP163" s="140"/>
      <c r="DQ163" s="140"/>
    </row>
    <row r="164" spans="1:121" x14ac:dyDescent="0.3">
      <c r="A164" s="98"/>
      <c r="B164" s="160" t="s">
        <v>149</v>
      </c>
      <c r="C164" s="161" t="s">
        <v>28</v>
      </c>
      <c r="D164" s="161" t="str">
        <f>+'[6]Dimanche 14H30'!M20</f>
        <v>1ère CIE D'ARC DE VILLEPARISIS</v>
      </c>
      <c r="E164" s="161" t="str">
        <f>+'[6]Dimanche 14H30'!E20</f>
        <v>SERRANO</v>
      </c>
      <c r="F164" s="161" t="str">
        <f>+'[6]Dimanche 14H30'!H20</f>
        <v>Alain</v>
      </c>
      <c r="G164" s="162" t="str">
        <f>+'[6]Dimanche 14H30'!O20</f>
        <v>H</v>
      </c>
      <c r="H164" s="162">
        <f>+'[6]5-1'!$G$18</f>
        <v>15</v>
      </c>
      <c r="I164" s="162">
        <f>+'[6]5-1'!$G$39</f>
        <v>29</v>
      </c>
      <c r="J164" s="162">
        <f t="shared" si="5"/>
        <v>44</v>
      </c>
      <c r="K164" s="35">
        <f>+'[7]Dimanche 14H30'!P20</f>
        <v>0</v>
      </c>
      <c r="L164" s="63">
        <f>+'[7]Dimanche 14H30'!Q20</f>
        <v>0</v>
      </c>
      <c r="M164" s="117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  <c r="AA164" s="140"/>
      <c r="AB164" s="140"/>
      <c r="AC164" s="140"/>
      <c r="AD164" s="140"/>
      <c r="AE164" s="140"/>
      <c r="AF164" s="140"/>
      <c r="AG164" s="140"/>
      <c r="AH164" s="140"/>
      <c r="AI164" s="140"/>
      <c r="AJ164" s="140"/>
      <c r="AK164" s="140"/>
      <c r="AL164" s="140"/>
      <c r="AM164" s="140"/>
      <c r="AN164" s="140"/>
      <c r="AO164" s="140"/>
      <c r="AP164" s="140"/>
      <c r="AQ164" s="140"/>
      <c r="AR164" s="140"/>
      <c r="AS164" s="140"/>
      <c r="AT164" s="140"/>
      <c r="AU164" s="140"/>
      <c r="AV164" s="140"/>
      <c r="AW164" s="140"/>
      <c r="AX164" s="140"/>
      <c r="AY164" s="140"/>
      <c r="AZ164" s="140"/>
      <c r="BA164" s="140"/>
      <c r="BB164" s="140"/>
      <c r="BC164" s="140"/>
      <c r="BD164" s="140"/>
      <c r="BE164" s="140"/>
      <c r="BF164" s="140"/>
      <c r="BG164" s="140"/>
      <c r="BH164" s="140"/>
      <c r="BI164" s="140"/>
      <c r="BJ164" s="140"/>
      <c r="BK164" s="140"/>
      <c r="BL164" s="140"/>
      <c r="BM164" s="140"/>
      <c r="BN164" s="140"/>
      <c r="BO164" s="140"/>
      <c r="BP164" s="140"/>
      <c r="BQ164" s="140"/>
      <c r="BR164" s="140"/>
      <c r="BS164" s="140"/>
      <c r="BT164" s="140"/>
      <c r="BU164" s="140"/>
      <c r="BV164" s="140"/>
      <c r="BW164" s="140"/>
      <c r="BX164" s="140"/>
      <c r="BY164" s="140"/>
      <c r="BZ164" s="140"/>
      <c r="CA164" s="140"/>
      <c r="CB164" s="140"/>
      <c r="CC164" s="140"/>
      <c r="CD164" s="140"/>
      <c r="CE164" s="140"/>
      <c r="CF164" s="140"/>
      <c r="CG164" s="140"/>
      <c r="CH164" s="140"/>
      <c r="CI164" s="140"/>
      <c r="CJ164" s="140"/>
      <c r="CK164" s="140"/>
      <c r="CL164" s="140"/>
      <c r="CM164" s="140"/>
      <c r="CN164" s="140"/>
      <c r="CO164" s="140"/>
      <c r="CP164" s="140"/>
      <c r="CQ164" s="140"/>
      <c r="CR164" s="140"/>
      <c r="CS164" s="140"/>
      <c r="CT164" s="140"/>
      <c r="CU164" s="140"/>
      <c r="CV164" s="140"/>
      <c r="CW164" s="140"/>
      <c r="CX164" s="140"/>
      <c r="CY164" s="140"/>
      <c r="CZ164" s="140"/>
      <c r="DA164" s="140"/>
      <c r="DB164" s="140"/>
      <c r="DC164" s="140"/>
      <c r="DD164" s="140"/>
      <c r="DE164" s="140"/>
      <c r="DF164" s="140"/>
      <c r="DG164" s="140"/>
      <c r="DH164" s="140"/>
      <c r="DI164" s="140"/>
      <c r="DJ164" s="140"/>
      <c r="DK164" s="140"/>
      <c r="DL164" s="140"/>
      <c r="DM164" s="140"/>
      <c r="DN164" s="140"/>
      <c r="DO164" s="140"/>
      <c r="DP164" s="140"/>
      <c r="DQ164" s="140"/>
    </row>
    <row r="165" spans="1:121" x14ac:dyDescent="0.3">
      <c r="A165" s="98"/>
      <c r="B165" s="154" t="s">
        <v>149</v>
      </c>
      <c r="C165" s="155" t="s">
        <v>29</v>
      </c>
      <c r="D165" s="155" t="str">
        <f>+'[6]Dimanche 14H30'!M21</f>
        <v>CIE D'ARC DE MONTMORENCY</v>
      </c>
      <c r="E165" s="155" t="str">
        <f>+'[6]Dimanche 14H30'!E21</f>
        <v>MOUVEAU</v>
      </c>
      <c r="F165" s="155" t="str">
        <f>+'[6]Dimanche 14H30'!H21</f>
        <v>Alain</v>
      </c>
      <c r="G165" s="156" t="str">
        <f>+'[6]Dimanche 14H30'!O21</f>
        <v>H</v>
      </c>
      <c r="H165" s="156">
        <f>+'[6]5-1'!$O$18</f>
        <v>19</v>
      </c>
      <c r="I165" s="156">
        <f>+'[6]5-1'!$O$39</f>
        <v>23</v>
      </c>
      <c r="J165" s="156">
        <f t="shared" si="5"/>
        <v>42</v>
      </c>
      <c r="K165" s="32">
        <f>+'[7]Dimanche 14H30'!P21</f>
        <v>1</v>
      </c>
      <c r="L165" s="61">
        <f>+'[7]Dimanche 14H30'!Q21</f>
        <v>13</v>
      </c>
      <c r="M165" s="112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  <c r="AA165" s="140"/>
      <c r="AB165" s="140"/>
      <c r="AC165" s="140"/>
      <c r="AD165" s="140"/>
      <c r="AE165" s="140"/>
      <c r="AF165" s="140"/>
      <c r="AG165" s="140"/>
      <c r="AH165" s="140"/>
      <c r="AI165" s="140"/>
      <c r="AJ165" s="140"/>
      <c r="AK165" s="140"/>
      <c r="AL165" s="140"/>
      <c r="AM165" s="140"/>
      <c r="AN165" s="140"/>
      <c r="AO165" s="140"/>
      <c r="AP165" s="140"/>
      <c r="AQ165" s="140"/>
      <c r="AR165" s="140"/>
      <c r="AS165" s="140"/>
      <c r="AT165" s="140"/>
      <c r="AU165" s="140"/>
      <c r="AV165" s="140"/>
      <c r="AW165" s="140"/>
      <c r="AX165" s="140"/>
      <c r="AY165" s="140"/>
      <c r="AZ165" s="140"/>
      <c r="BA165" s="140"/>
      <c r="BB165" s="140"/>
      <c r="BC165" s="140"/>
      <c r="BD165" s="140"/>
      <c r="BE165" s="140"/>
      <c r="BF165" s="140"/>
      <c r="BG165" s="140"/>
      <c r="BH165" s="140"/>
      <c r="BI165" s="140"/>
      <c r="BJ165" s="140"/>
      <c r="BK165" s="140"/>
      <c r="BL165" s="140"/>
      <c r="BM165" s="140"/>
      <c r="BN165" s="140"/>
      <c r="BO165" s="140"/>
      <c r="BP165" s="140"/>
      <c r="BQ165" s="140"/>
      <c r="BR165" s="140"/>
      <c r="BS165" s="140"/>
      <c r="BT165" s="140"/>
      <c r="BU165" s="140"/>
      <c r="BV165" s="140"/>
      <c r="BW165" s="140"/>
      <c r="BX165" s="140"/>
      <c r="BY165" s="140"/>
      <c r="BZ165" s="140"/>
      <c r="CA165" s="140"/>
      <c r="CB165" s="140"/>
      <c r="CC165" s="140"/>
      <c r="CD165" s="140"/>
      <c r="CE165" s="140"/>
      <c r="CF165" s="140"/>
      <c r="CG165" s="140"/>
      <c r="CH165" s="140"/>
      <c r="CI165" s="140"/>
      <c r="CJ165" s="140"/>
      <c r="CK165" s="140"/>
      <c r="CL165" s="140"/>
      <c r="CM165" s="140"/>
      <c r="CN165" s="140"/>
      <c r="CO165" s="140"/>
      <c r="CP165" s="140"/>
      <c r="CQ165" s="140"/>
      <c r="CR165" s="140"/>
      <c r="CS165" s="140"/>
      <c r="CT165" s="140"/>
      <c r="CU165" s="140"/>
      <c r="CV165" s="140"/>
      <c r="CW165" s="140"/>
      <c r="CX165" s="140"/>
      <c r="CY165" s="140"/>
      <c r="CZ165" s="140"/>
      <c r="DA165" s="140"/>
      <c r="DB165" s="140"/>
      <c r="DC165" s="140"/>
      <c r="DD165" s="140"/>
      <c r="DE165" s="140"/>
      <c r="DF165" s="140"/>
      <c r="DG165" s="140"/>
      <c r="DH165" s="140"/>
      <c r="DI165" s="140"/>
      <c r="DJ165" s="140"/>
      <c r="DK165" s="140"/>
      <c r="DL165" s="140"/>
      <c r="DM165" s="140"/>
      <c r="DN165" s="140"/>
      <c r="DO165" s="140"/>
      <c r="DP165" s="140"/>
      <c r="DQ165" s="140"/>
    </row>
    <row r="166" spans="1:121" x14ac:dyDescent="0.3">
      <c r="A166" s="98"/>
      <c r="B166" s="169" t="s">
        <v>149</v>
      </c>
      <c r="C166" s="124" t="s">
        <v>30</v>
      </c>
      <c r="D166" s="124" t="str">
        <f>+'[6]Dimanche 14H30'!M22</f>
        <v>TIR A L'ARC NANGISSIEN</v>
      </c>
      <c r="E166" s="124" t="str">
        <f>+'[6]Dimanche 14H30'!E22</f>
        <v>LEGRAIN</v>
      </c>
      <c r="F166" s="124" t="str">
        <f>+'[6]Dimanche 14H30'!H22</f>
        <v>Annabel</v>
      </c>
      <c r="G166" s="141" t="str">
        <f>+'[6]Dimanche 14H30'!O22</f>
        <v>D</v>
      </c>
      <c r="H166" s="141">
        <f>+'[6]5-1'!$W$18</f>
        <v>26</v>
      </c>
      <c r="I166" s="141">
        <f>+'[6]5-1'!$W$39</f>
        <v>19</v>
      </c>
      <c r="J166" s="141">
        <f t="shared" si="5"/>
        <v>45</v>
      </c>
      <c r="K166" s="32">
        <f>+'[7]Dimanche 14H30'!P22</f>
        <v>0</v>
      </c>
      <c r="L166" s="61">
        <f>+'[7]Dimanche 14H30'!Q22</f>
        <v>0</v>
      </c>
      <c r="M166" s="112" t="s">
        <v>284</v>
      </c>
      <c r="N166" s="140" t="s">
        <v>304</v>
      </c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40"/>
      <c r="Z166" s="140"/>
      <c r="AA166" s="140"/>
      <c r="AB166" s="140"/>
      <c r="AC166" s="140"/>
      <c r="AD166" s="140"/>
      <c r="AE166" s="140"/>
      <c r="AF166" s="140"/>
      <c r="AG166" s="140"/>
      <c r="AH166" s="140"/>
      <c r="AI166" s="140"/>
      <c r="AJ166" s="140"/>
      <c r="AK166" s="140"/>
      <c r="AL166" s="140"/>
      <c r="AM166" s="140"/>
      <c r="AN166" s="140"/>
      <c r="AO166" s="140"/>
      <c r="AP166" s="140"/>
      <c r="AQ166" s="140"/>
      <c r="AR166" s="140"/>
      <c r="AS166" s="140"/>
      <c r="AT166" s="140"/>
      <c r="AU166" s="140"/>
      <c r="AV166" s="140"/>
      <c r="AW166" s="140"/>
      <c r="AX166" s="140"/>
      <c r="AY166" s="140"/>
      <c r="AZ166" s="140"/>
      <c r="BA166" s="140"/>
      <c r="BB166" s="140"/>
      <c r="BC166" s="140"/>
      <c r="BD166" s="140"/>
      <c r="BE166" s="140"/>
      <c r="BF166" s="140"/>
      <c r="BG166" s="140"/>
      <c r="BH166" s="140"/>
      <c r="BI166" s="140"/>
      <c r="BJ166" s="140"/>
      <c r="BK166" s="140"/>
      <c r="BL166" s="140"/>
      <c r="BM166" s="140"/>
      <c r="BN166" s="140"/>
      <c r="BO166" s="140"/>
      <c r="BP166" s="140"/>
      <c r="BQ166" s="140"/>
      <c r="BR166" s="140"/>
      <c r="BS166" s="140"/>
      <c r="BT166" s="140"/>
      <c r="BU166" s="140"/>
      <c r="BV166" s="140"/>
      <c r="BW166" s="140"/>
      <c r="BX166" s="140"/>
      <c r="BY166" s="140"/>
      <c r="BZ166" s="140"/>
      <c r="CA166" s="140"/>
      <c r="CB166" s="140"/>
      <c r="CC166" s="140"/>
      <c r="CD166" s="140"/>
      <c r="CE166" s="140"/>
      <c r="CF166" s="140"/>
      <c r="CG166" s="140"/>
      <c r="CH166" s="140"/>
      <c r="CI166" s="140"/>
      <c r="CJ166" s="140"/>
      <c r="CK166" s="140"/>
      <c r="CL166" s="140"/>
      <c r="CM166" s="140"/>
      <c r="CN166" s="140"/>
      <c r="CO166" s="140"/>
      <c r="CP166" s="140"/>
      <c r="CQ166" s="140"/>
      <c r="CR166" s="140"/>
      <c r="CS166" s="140"/>
      <c r="CT166" s="140"/>
      <c r="CU166" s="140"/>
      <c r="CV166" s="140"/>
      <c r="CW166" s="140"/>
      <c r="CX166" s="140"/>
      <c r="CY166" s="140"/>
      <c r="CZ166" s="140"/>
      <c r="DA166" s="140"/>
      <c r="DB166" s="140"/>
      <c r="DC166" s="140"/>
      <c r="DD166" s="140"/>
      <c r="DE166" s="140"/>
      <c r="DF166" s="140"/>
      <c r="DG166" s="140"/>
      <c r="DH166" s="140"/>
      <c r="DI166" s="140"/>
      <c r="DJ166" s="140"/>
      <c r="DK166" s="140"/>
      <c r="DL166" s="140"/>
      <c r="DM166" s="140"/>
      <c r="DN166" s="140"/>
      <c r="DO166" s="140"/>
      <c r="DP166" s="140"/>
      <c r="DQ166" s="140"/>
    </row>
    <row r="167" spans="1:121" ht="15" thickBot="1" x14ac:dyDescent="0.35">
      <c r="A167" s="98"/>
      <c r="B167" s="166" t="s">
        <v>149</v>
      </c>
      <c r="C167" s="167" t="s">
        <v>31</v>
      </c>
      <c r="D167" s="167" t="str">
        <f>+'[6]Dimanche 14H30'!M23</f>
        <v>CLUB ECOUEN</v>
      </c>
      <c r="E167" s="167" t="str">
        <f>+'[6]Dimanche 14H30'!E23</f>
        <v>GABARDI</v>
      </c>
      <c r="F167" s="167" t="str">
        <f>+'[6]Dimanche 14H30'!H23</f>
        <v>Fabrice</v>
      </c>
      <c r="G167" s="168" t="str">
        <f>+'[6]Dimanche 14H30'!O23</f>
        <v>H</v>
      </c>
      <c r="H167" s="168">
        <f>+'[6]5-1'!$AE$18</f>
        <v>28</v>
      </c>
      <c r="I167" s="168">
        <f>+'[6]5-1'!$AE$39</f>
        <v>22</v>
      </c>
      <c r="J167" s="168">
        <f t="shared" si="5"/>
        <v>50</v>
      </c>
      <c r="K167" s="33">
        <f>+'[7]Dimanche 14H30'!P23</f>
        <v>0</v>
      </c>
      <c r="L167" s="62">
        <f>+'[7]Dimanche 14H30'!Q23</f>
        <v>0</v>
      </c>
      <c r="M167" s="118"/>
      <c r="N167" s="140"/>
      <c r="O167" s="140"/>
      <c r="P167" s="140"/>
      <c r="Q167" s="140"/>
      <c r="R167" s="140"/>
      <c r="S167" s="140"/>
      <c r="T167" s="140"/>
      <c r="U167" s="140"/>
      <c r="V167" s="140"/>
      <c r="W167" s="140"/>
      <c r="X167" s="140"/>
      <c r="Y167" s="140"/>
      <c r="Z167" s="140"/>
      <c r="AA167" s="140"/>
      <c r="AB167" s="140"/>
      <c r="AC167" s="140"/>
      <c r="AD167" s="140"/>
      <c r="AE167" s="140"/>
      <c r="AF167" s="140"/>
      <c r="AG167" s="140"/>
      <c r="AH167" s="140"/>
      <c r="AI167" s="140"/>
      <c r="AJ167" s="140"/>
      <c r="AK167" s="140"/>
      <c r="AL167" s="140"/>
      <c r="AM167" s="140"/>
      <c r="AN167" s="140"/>
      <c r="AO167" s="140"/>
      <c r="AP167" s="140"/>
      <c r="AQ167" s="140"/>
      <c r="AR167" s="140"/>
      <c r="AS167" s="140"/>
      <c r="AT167" s="140"/>
      <c r="AU167" s="140"/>
      <c r="AV167" s="140"/>
      <c r="AW167" s="140"/>
      <c r="AX167" s="140"/>
      <c r="AY167" s="140"/>
      <c r="AZ167" s="140"/>
      <c r="BA167" s="140"/>
      <c r="BB167" s="140"/>
      <c r="BC167" s="140"/>
      <c r="BD167" s="140"/>
      <c r="BE167" s="140"/>
      <c r="BF167" s="140"/>
      <c r="BG167" s="140"/>
      <c r="BH167" s="140"/>
      <c r="BI167" s="140"/>
      <c r="BJ167" s="140"/>
      <c r="BK167" s="140"/>
      <c r="BL167" s="140"/>
      <c r="BM167" s="140"/>
      <c r="BN167" s="140"/>
      <c r="BO167" s="140"/>
      <c r="BP167" s="140"/>
      <c r="BQ167" s="140"/>
      <c r="BR167" s="140"/>
      <c r="BS167" s="140"/>
      <c r="BT167" s="140"/>
      <c r="BU167" s="140"/>
      <c r="BV167" s="140"/>
      <c r="BW167" s="140"/>
      <c r="BX167" s="140"/>
      <c r="BY167" s="140"/>
      <c r="BZ167" s="140"/>
      <c r="CA167" s="140"/>
      <c r="CB167" s="140"/>
      <c r="CC167" s="140"/>
      <c r="CD167" s="140"/>
      <c r="CE167" s="140"/>
      <c r="CF167" s="140"/>
      <c r="CG167" s="140"/>
      <c r="CH167" s="140"/>
      <c r="CI167" s="140"/>
      <c r="CJ167" s="140"/>
      <c r="CK167" s="140"/>
      <c r="CL167" s="140"/>
      <c r="CM167" s="140"/>
      <c r="CN167" s="140"/>
      <c r="CO167" s="140"/>
      <c r="CP167" s="140"/>
      <c r="CQ167" s="140"/>
      <c r="CR167" s="140"/>
      <c r="CS167" s="140"/>
      <c r="CT167" s="140"/>
      <c r="CU167" s="140"/>
      <c r="CV167" s="140"/>
      <c r="CW167" s="140"/>
      <c r="CX167" s="140"/>
      <c r="CY167" s="140"/>
      <c r="CZ167" s="140"/>
      <c r="DA167" s="140"/>
      <c r="DB167" s="140"/>
      <c r="DC167" s="140"/>
      <c r="DD167" s="140"/>
      <c r="DE167" s="140"/>
      <c r="DF167" s="140"/>
      <c r="DG167" s="140"/>
      <c r="DH167" s="140"/>
      <c r="DI167" s="140"/>
      <c r="DJ167" s="140"/>
      <c r="DK167" s="140"/>
      <c r="DL167" s="140"/>
      <c r="DM167" s="140"/>
      <c r="DN167" s="140"/>
      <c r="DO167" s="140"/>
      <c r="DP167" s="140"/>
      <c r="DQ167" s="140"/>
    </row>
    <row r="168" spans="1:121" x14ac:dyDescent="0.3">
      <c r="A168" s="98"/>
      <c r="B168" s="169" t="s">
        <v>149</v>
      </c>
      <c r="C168" s="124" t="s">
        <v>32</v>
      </c>
      <c r="D168" s="124" t="str">
        <f>+'[6]Dimanche 14H30'!M24</f>
        <v>TIR A L'ARC NANGISSIEN</v>
      </c>
      <c r="E168" s="124" t="str">
        <f>+'[6]Dimanche 14H30'!E24</f>
        <v>LOMBARD</v>
      </c>
      <c r="F168" s="124" t="str">
        <f>+'[6]Dimanche 14H30'!H24</f>
        <v>Maxime</v>
      </c>
      <c r="G168" s="141" t="str">
        <f>+'[6]Dimanche 14H30'!O24</f>
        <v>H</v>
      </c>
      <c r="H168" s="141">
        <f>+'[6]6-1'!$G$18</f>
        <v>22</v>
      </c>
      <c r="I168" s="141">
        <f>+'[6]6-1'!$G$39</f>
        <v>20</v>
      </c>
      <c r="J168" s="141">
        <f t="shared" si="5"/>
        <v>42</v>
      </c>
      <c r="K168" s="35">
        <f>+'[7]Dimanche 14H30'!P24</f>
        <v>0</v>
      </c>
      <c r="L168" s="63">
        <f>+'[7]Dimanche 14H30'!Q24</f>
        <v>0</v>
      </c>
      <c r="M168" s="117" t="s">
        <v>284</v>
      </c>
      <c r="N168" s="140" t="s">
        <v>304</v>
      </c>
      <c r="O168" s="140"/>
      <c r="P168" s="140"/>
      <c r="Q168" s="140"/>
      <c r="R168" s="140"/>
      <c r="S168" s="140"/>
      <c r="T168" s="140"/>
      <c r="U168" s="140"/>
      <c r="V168" s="140"/>
      <c r="W168" s="140"/>
      <c r="X168" s="140"/>
      <c r="Y168" s="140"/>
      <c r="Z168" s="140"/>
      <c r="AA168" s="140"/>
      <c r="AB168" s="140"/>
      <c r="AC168" s="140"/>
      <c r="AD168" s="140"/>
      <c r="AE168" s="140"/>
      <c r="AF168" s="140"/>
      <c r="AG168" s="140"/>
      <c r="AH168" s="140"/>
      <c r="AI168" s="140"/>
      <c r="AJ168" s="140"/>
      <c r="AK168" s="140"/>
      <c r="AL168" s="140"/>
      <c r="AM168" s="140"/>
      <c r="AN168" s="140"/>
      <c r="AO168" s="140"/>
      <c r="AP168" s="140"/>
      <c r="AQ168" s="140"/>
      <c r="AR168" s="140"/>
      <c r="AS168" s="140"/>
      <c r="AT168" s="140"/>
      <c r="AU168" s="140"/>
      <c r="AV168" s="140"/>
      <c r="AW168" s="140"/>
      <c r="AX168" s="140"/>
      <c r="AY168" s="140"/>
      <c r="AZ168" s="140"/>
      <c r="BA168" s="140"/>
      <c r="BB168" s="140"/>
      <c r="BC168" s="140"/>
      <c r="BD168" s="140"/>
      <c r="BE168" s="140"/>
      <c r="BF168" s="140"/>
      <c r="BG168" s="140"/>
      <c r="BH168" s="140"/>
      <c r="BI168" s="140"/>
      <c r="BJ168" s="140"/>
      <c r="BK168" s="140"/>
      <c r="BL168" s="140"/>
      <c r="BM168" s="140"/>
      <c r="BN168" s="140"/>
      <c r="BO168" s="140"/>
      <c r="BP168" s="140"/>
      <c r="BQ168" s="140"/>
      <c r="BR168" s="140"/>
      <c r="BS168" s="140"/>
      <c r="BT168" s="140"/>
      <c r="BU168" s="140"/>
      <c r="BV168" s="140"/>
      <c r="BW168" s="140"/>
      <c r="BX168" s="140"/>
      <c r="BY168" s="140"/>
      <c r="BZ168" s="140"/>
      <c r="CA168" s="140"/>
      <c r="CB168" s="140"/>
      <c r="CC168" s="140"/>
      <c r="CD168" s="140"/>
      <c r="CE168" s="140"/>
      <c r="CF168" s="140"/>
      <c r="CG168" s="140"/>
      <c r="CH168" s="140"/>
      <c r="CI168" s="140"/>
      <c r="CJ168" s="140"/>
      <c r="CK168" s="140"/>
      <c r="CL168" s="140"/>
      <c r="CM168" s="140"/>
      <c r="CN168" s="140"/>
      <c r="CO168" s="140"/>
      <c r="CP168" s="140"/>
      <c r="CQ168" s="140"/>
      <c r="CR168" s="140"/>
      <c r="CS168" s="140"/>
      <c r="CT168" s="140"/>
      <c r="CU168" s="140"/>
      <c r="CV168" s="140"/>
      <c r="CW168" s="140"/>
      <c r="CX168" s="140"/>
      <c r="CY168" s="140"/>
      <c r="CZ168" s="140"/>
      <c r="DA168" s="140"/>
      <c r="DB168" s="140"/>
      <c r="DC168" s="140"/>
      <c r="DD168" s="140"/>
      <c r="DE168" s="140"/>
      <c r="DF168" s="140"/>
      <c r="DG168" s="140"/>
      <c r="DH168" s="140"/>
      <c r="DI168" s="140"/>
      <c r="DJ168" s="140"/>
      <c r="DK168" s="140"/>
      <c r="DL168" s="140"/>
      <c r="DM168" s="140"/>
      <c r="DN168" s="140"/>
      <c r="DO168" s="140"/>
      <c r="DP168" s="140"/>
      <c r="DQ168" s="140"/>
    </row>
    <row r="169" spans="1:121" x14ac:dyDescent="0.3">
      <c r="A169" s="98"/>
      <c r="B169" s="154" t="s">
        <v>149</v>
      </c>
      <c r="C169" s="155" t="s">
        <v>33</v>
      </c>
      <c r="D169" s="155" t="str">
        <f>+'[6]Dimanche 14H30'!M25</f>
        <v>CLUB ECOUEN</v>
      </c>
      <c r="E169" s="155" t="str">
        <f>+'[6]Dimanche 14H30'!E25</f>
        <v>ALAIN</v>
      </c>
      <c r="F169" s="155" t="str">
        <f>+'[6]Dimanche 14H30'!H25</f>
        <v>Alvina</v>
      </c>
      <c r="G169" s="156" t="str">
        <f>+'[6]Dimanche 14H30'!O25</f>
        <v>D</v>
      </c>
      <c r="H169" s="156">
        <f>+'[6]6-1'!$O$18</f>
        <v>12</v>
      </c>
      <c r="I169" s="156">
        <f>+'[6]6-1'!$O$39</f>
        <v>10</v>
      </c>
      <c r="J169" s="156">
        <f t="shared" si="5"/>
        <v>22</v>
      </c>
      <c r="K169" s="32">
        <f>+'[7]Dimanche 14H30'!P25</f>
        <v>0</v>
      </c>
      <c r="L169" s="61">
        <f>+'[7]Dimanche 14H30'!Q25</f>
        <v>0</v>
      </c>
      <c r="M169" s="112"/>
      <c r="N169" s="140"/>
      <c r="O169" s="140"/>
      <c r="P169" s="140"/>
      <c r="Q169" s="140"/>
      <c r="R169" s="140"/>
      <c r="S169" s="140"/>
      <c r="T169" s="140"/>
      <c r="U169" s="140"/>
      <c r="V169" s="140"/>
      <c r="W169" s="140"/>
      <c r="X169" s="140"/>
      <c r="Y169" s="140"/>
      <c r="Z169" s="140"/>
      <c r="AA169" s="140"/>
      <c r="AB169" s="140"/>
      <c r="AC169" s="140"/>
      <c r="AD169" s="140"/>
      <c r="AE169" s="140"/>
      <c r="AF169" s="140"/>
      <c r="AG169" s="140"/>
      <c r="AH169" s="140"/>
      <c r="AI169" s="140"/>
      <c r="AJ169" s="140"/>
      <c r="AK169" s="140"/>
      <c r="AL169" s="140"/>
      <c r="AM169" s="140"/>
      <c r="AN169" s="140"/>
      <c r="AO169" s="140"/>
      <c r="AP169" s="140"/>
      <c r="AQ169" s="140"/>
      <c r="AR169" s="140"/>
      <c r="AS169" s="140"/>
      <c r="AT169" s="140"/>
      <c r="AU169" s="140"/>
      <c r="AV169" s="140"/>
      <c r="AW169" s="140"/>
      <c r="AX169" s="140"/>
      <c r="AY169" s="140"/>
      <c r="AZ169" s="140"/>
      <c r="BA169" s="140"/>
      <c r="BB169" s="140"/>
      <c r="BC169" s="140"/>
      <c r="BD169" s="140"/>
      <c r="BE169" s="140"/>
      <c r="BF169" s="140"/>
      <c r="BG169" s="140"/>
      <c r="BH169" s="140"/>
      <c r="BI169" s="140"/>
      <c r="BJ169" s="140"/>
      <c r="BK169" s="140"/>
      <c r="BL169" s="140"/>
      <c r="BM169" s="140"/>
      <c r="BN169" s="140"/>
      <c r="BO169" s="140"/>
      <c r="BP169" s="140"/>
      <c r="BQ169" s="140"/>
      <c r="BR169" s="140"/>
      <c r="BS169" s="140"/>
      <c r="BT169" s="140"/>
      <c r="BU169" s="140"/>
      <c r="BV169" s="140"/>
      <c r="BW169" s="140"/>
      <c r="BX169" s="140"/>
      <c r="BY169" s="140"/>
      <c r="BZ169" s="140"/>
      <c r="CA169" s="140"/>
      <c r="CB169" s="140"/>
      <c r="CC169" s="140"/>
      <c r="CD169" s="140"/>
      <c r="CE169" s="140"/>
      <c r="CF169" s="140"/>
      <c r="CG169" s="140"/>
      <c r="CH169" s="140"/>
      <c r="CI169" s="140"/>
      <c r="CJ169" s="140"/>
      <c r="CK169" s="140"/>
      <c r="CL169" s="140"/>
      <c r="CM169" s="140"/>
      <c r="CN169" s="140"/>
      <c r="CO169" s="140"/>
      <c r="CP169" s="140"/>
      <c r="CQ169" s="140"/>
      <c r="CR169" s="140"/>
      <c r="CS169" s="140"/>
      <c r="CT169" s="140"/>
      <c r="CU169" s="140"/>
      <c r="CV169" s="140"/>
      <c r="CW169" s="140"/>
      <c r="CX169" s="140"/>
      <c r="CY169" s="140"/>
      <c r="CZ169" s="140"/>
      <c r="DA169" s="140"/>
      <c r="DB169" s="140"/>
      <c r="DC169" s="140"/>
      <c r="DD169" s="140"/>
      <c r="DE169" s="140"/>
      <c r="DF169" s="140"/>
      <c r="DG169" s="140"/>
      <c r="DH169" s="140"/>
      <c r="DI169" s="140"/>
      <c r="DJ169" s="140"/>
      <c r="DK169" s="140"/>
      <c r="DL169" s="140"/>
      <c r="DM169" s="140"/>
      <c r="DN169" s="140"/>
      <c r="DO169" s="140"/>
      <c r="DP169" s="140"/>
      <c r="DQ169" s="140"/>
    </row>
    <row r="170" spans="1:121" x14ac:dyDescent="0.3">
      <c r="A170" s="98"/>
      <c r="B170" s="154" t="s">
        <v>149</v>
      </c>
      <c r="C170" s="155" t="s">
        <v>34</v>
      </c>
      <c r="D170" s="155" t="str">
        <f>+'[6]Dimanche 14H30'!M26</f>
        <v>CIE D'ARC DE MONTMORENCY</v>
      </c>
      <c r="E170" s="155" t="str">
        <f>+'[6]Dimanche 14H30'!E26</f>
        <v>BENARD</v>
      </c>
      <c r="F170" s="155" t="str">
        <f>+'[6]Dimanche 14H30'!H26</f>
        <v>Sylvie</v>
      </c>
      <c r="G170" s="156" t="str">
        <f>+'[6]Dimanche 14H30'!O26</f>
        <v>D</v>
      </c>
      <c r="H170" s="156">
        <f>+'[6]6-1'!$W$18</f>
        <v>15</v>
      </c>
      <c r="I170" s="156">
        <f>+'[6]6-1'!$W$39</f>
        <v>25</v>
      </c>
      <c r="J170" s="156">
        <f t="shared" si="5"/>
        <v>40</v>
      </c>
      <c r="K170" s="32">
        <f>+'[7]Dimanche 14H30'!P26</f>
        <v>1</v>
      </c>
      <c r="L170" s="61">
        <f>+'[7]Dimanche 14H30'!Q26</f>
        <v>13</v>
      </c>
      <c r="M170" s="112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0"/>
      <c r="Z170" s="140"/>
      <c r="AA170" s="140"/>
      <c r="AB170" s="140"/>
      <c r="AC170" s="140"/>
      <c r="AD170" s="140"/>
      <c r="AE170" s="140"/>
      <c r="AF170" s="140"/>
      <c r="AG170" s="140"/>
      <c r="AH170" s="140"/>
      <c r="AI170" s="140"/>
      <c r="AJ170" s="140"/>
      <c r="AK170" s="140"/>
      <c r="AL170" s="140"/>
      <c r="AM170" s="140"/>
      <c r="AN170" s="140"/>
      <c r="AO170" s="140"/>
      <c r="AP170" s="140"/>
      <c r="AQ170" s="140"/>
      <c r="AR170" s="140"/>
      <c r="AS170" s="140"/>
      <c r="AT170" s="140"/>
      <c r="AU170" s="140"/>
      <c r="AV170" s="140"/>
      <c r="AW170" s="140"/>
      <c r="AX170" s="140"/>
      <c r="AY170" s="140"/>
      <c r="AZ170" s="140"/>
      <c r="BA170" s="140"/>
      <c r="BB170" s="140"/>
      <c r="BC170" s="140"/>
      <c r="BD170" s="140"/>
      <c r="BE170" s="140"/>
      <c r="BF170" s="140"/>
      <c r="BG170" s="140"/>
      <c r="BH170" s="140"/>
      <c r="BI170" s="140"/>
      <c r="BJ170" s="140"/>
      <c r="BK170" s="140"/>
      <c r="BL170" s="140"/>
      <c r="BM170" s="140"/>
      <c r="BN170" s="140"/>
      <c r="BO170" s="140"/>
      <c r="BP170" s="140"/>
      <c r="BQ170" s="140"/>
      <c r="BR170" s="140"/>
      <c r="BS170" s="140"/>
      <c r="BT170" s="140"/>
      <c r="BU170" s="140"/>
      <c r="BV170" s="140"/>
      <c r="BW170" s="140"/>
      <c r="BX170" s="140"/>
      <c r="BY170" s="140"/>
      <c r="BZ170" s="140"/>
      <c r="CA170" s="140"/>
      <c r="CB170" s="140"/>
      <c r="CC170" s="140"/>
      <c r="CD170" s="140"/>
      <c r="CE170" s="140"/>
      <c r="CF170" s="140"/>
      <c r="CG170" s="140"/>
      <c r="CH170" s="140"/>
      <c r="CI170" s="140"/>
      <c r="CJ170" s="140"/>
      <c r="CK170" s="140"/>
      <c r="CL170" s="140"/>
      <c r="CM170" s="140"/>
      <c r="CN170" s="140"/>
      <c r="CO170" s="140"/>
      <c r="CP170" s="140"/>
      <c r="CQ170" s="140"/>
      <c r="CR170" s="140"/>
      <c r="CS170" s="140"/>
      <c r="CT170" s="140"/>
      <c r="CU170" s="140"/>
      <c r="CV170" s="140"/>
      <c r="CW170" s="140"/>
      <c r="CX170" s="140"/>
      <c r="CY170" s="140"/>
      <c r="CZ170" s="140"/>
      <c r="DA170" s="140"/>
      <c r="DB170" s="140"/>
      <c r="DC170" s="140"/>
      <c r="DD170" s="140"/>
      <c r="DE170" s="140"/>
      <c r="DF170" s="140"/>
      <c r="DG170" s="140"/>
      <c r="DH170" s="140"/>
      <c r="DI170" s="140"/>
      <c r="DJ170" s="140"/>
      <c r="DK170" s="140"/>
      <c r="DL170" s="140"/>
      <c r="DM170" s="140"/>
      <c r="DN170" s="140"/>
      <c r="DO170" s="140"/>
      <c r="DP170" s="140"/>
      <c r="DQ170" s="140"/>
    </row>
    <row r="171" spans="1:121" ht="15" thickBot="1" x14ac:dyDescent="0.35">
      <c r="A171" s="98"/>
      <c r="B171" s="166" t="s">
        <v>149</v>
      </c>
      <c r="C171" s="167" t="s">
        <v>35</v>
      </c>
      <c r="D171" s="167" t="str">
        <f>+'[6]Dimanche 14H30'!M27</f>
        <v>CIE D'ARC D'ESBLY</v>
      </c>
      <c r="E171" s="167" t="str">
        <f>+'[6]Dimanche 14H30'!E27</f>
        <v>ULDRY</v>
      </c>
      <c r="F171" s="167" t="str">
        <f>+'[6]Dimanche 14H30'!H27</f>
        <v>Dorothée</v>
      </c>
      <c r="G171" s="168" t="str">
        <f>+'[6]Dimanche 14H30'!O27</f>
        <v>D</v>
      </c>
      <c r="H171" s="168">
        <f>+'[6]6-1'!$AE$18</f>
        <v>17</v>
      </c>
      <c r="I171" s="168">
        <f>+'[6]6-1'!$AE$39</f>
        <v>15</v>
      </c>
      <c r="J171" s="168">
        <f t="shared" si="5"/>
        <v>32</v>
      </c>
      <c r="K171" s="33">
        <f>+'[7]Dimanche 14H30'!P27</f>
        <v>0</v>
      </c>
      <c r="L171" s="62">
        <f>+'[7]Dimanche 14H30'!Q27</f>
        <v>0</v>
      </c>
      <c r="M171" s="118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0"/>
      <c r="Z171" s="140"/>
      <c r="AA171" s="140"/>
      <c r="AB171" s="140"/>
      <c r="AC171" s="140"/>
      <c r="AD171" s="140"/>
      <c r="AE171" s="140"/>
      <c r="AF171" s="140"/>
      <c r="AG171" s="140"/>
      <c r="AH171" s="140"/>
      <c r="AI171" s="140"/>
      <c r="AJ171" s="140"/>
      <c r="AK171" s="140"/>
      <c r="AL171" s="140"/>
      <c r="AM171" s="140"/>
      <c r="AN171" s="140"/>
      <c r="AO171" s="140"/>
      <c r="AP171" s="140"/>
      <c r="AQ171" s="140"/>
      <c r="AR171" s="140"/>
      <c r="AS171" s="140"/>
      <c r="AT171" s="140"/>
      <c r="AU171" s="140"/>
      <c r="AV171" s="140"/>
      <c r="AW171" s="140"/>
      <c r="AX171" s="140"/>
      <c r="AY171" s="140"/>
      <c r="AZ171" s="140"/>
      <c r="BA171" s="140"/>
      <c r="BB171" s="140"/>
      <c r="BC171" s="140"/>
      <c r="BD171" s="140"/>
      <c r="BE171" s="140"/>
      <c r="BF171" s="140"/>
      <c r="BG171" s="140"/>
      <c r="BH171" s="140"/>
      <c r="BI171" s="140"/>
      <c r="BJ171" s="140"/>
      <c r="BK171" s="140"/>
      <c r="BL171" s="140"/>
      <c r="BM171" s="140"/>
      <c r="BN171" s="140"/>
      <c r="BO171" s="140"/>
      <c r="BP171" s="140"/>
      <c r="BQ171" s="140"/>
      <c r="BR171" s="140"/>
      <c r="BS171" s="140"/>
      <c r="BT171" s="140"/>
      <c r="BU171" s="140"/>
      <c r="BV171" s="140"/>
      <c r="BW171" s="140"/>
      <c r="BX171" s="140"/>
      <c r="BY171" s="140"/>
      <c r="BZ171" s="140"/>
      <c r="CA171" s="140"/>
      <c r="CB171" s="140"/>
      <c r="CC171" s="140"/>
      <c r="CD171" s="140"/>
      <c r="CE171" s="140"/>
      <c r="CF171" s="140"/>
      <c r="CG171" s="140"/>
      <c r="CH171" s="140"/>
      <c r="CI171" s="140"/>
      <c r="CJ171" s="140"/>
      <c r="CK171" s="140"/>
      <c r="CL171" s="140"/>
      <c r="CM171" s="140"/>
      <c r="CN171" s="140"/>
      <c r="CO171" s="140"/>
      <c r="CP171" s="140"/>
      <c r="CQ171" s="140"/>
      <c r="CR171" s="140"/>
      <c r="CS171" s="140"/>
      <c r="CT171" s="140"/>
      <c r="CU171" s="140"/>
      <c r="CV171" s="140"/>
      <c r="CW171" s="140"/>
      <c r="CX171" s="140"/>
      <c r="CY171" s="140"/>
      <c r="CZ171" s="140"/>
      <c r="DA171" s="140"/>
      <c r="DB171" s="140"/>
      <c r="DC171" s="140"/>
      <c r="DD171" s="140"/>
      <c r="DE171" s="140"/>
      <c r="DF171" s="140"/>
      <c r="DG171" s="140"/>
      <c r="DH171" s="140"/>
      <c r="DI171" s="140"/>
      <c r="DJ171" s="140"/>
      <c r="DK171" s="140"/>
      <c r="DL171" s="140"/>
      <c r="DM171" s="140"/>
      <c r="DN171" s="140"/>
      <c r="DO171" s="140"/>
      <c r="DP171" s="140"/>
      <c r="DQ171" s="140"/>
    </row>
    <row r="172" spans="1:121" x14ac:dyDescent="0.3">
      <c r="A172" s="98"/>
      <c r="B172" s="160" t="s">
        <v>149</v>
      </c>
      <c r="C172" s="161" t="s">
        <v>36</v>
      </c>
      <c r="D172" s="161" t="str">
        <f>+'[6]Dimanche 14H30'!M28</f>
        <v>CIE D'ARC D'ESBLY</v>
      </c>
      <c r="E172" s="161" t="str">
        <f>+'[6]Dimanche 14H30'!E28</f>
        <v>GUILLEMARD</v>
      </c>
      <c r="F172" s="161" t="str">
        <f>+'[6]Dimanche 14H30'!H28</f>
        <v>Eric</v>
      </c>
      <c r="G172" s="162" t="str">
        <f>+'[6]Dimanche 14H30'!O28</f>
        <v>H</v>
      </c>
      <c r="H172" s="162">
        <f>+'[6]7-1'!$G$18</f>
        <v>11</v>
      </c>
      <c r="I172" s="162">
        <f>+'[6]7-1'!$G$39</f>
        <v>13</v>
      </c>
      <c r="J172" s="162">
        <f t="shared" si="5"/>
        <v>24</v>
      </c>
      <c r="K172" s="35">
        <f>+'[7]Dimanche 14H30'!P28</f>
        <v>0</v>
      </c>
      <c r="L172" s="63">
        <f>+'[7]Dimanche 14H30'!Q28</f>
        <v>0</v>
      </c>
      <c r="M172" s="117"/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  <c r="Y172" s="140"/>
      <c r="Z172" s="140"/>
      <c r="AA172" s="140"/>
      <c r="AB172" s="140"/>
      <c r="AC172" s="140"/>
      <c r="AD172" s="140"/>
      <c r="AE172" s="140"/>
      <c r="AF172" s="140"/>
      <c r="AG172" s="140"/>
      <c r="AH172" s="140"/>
      <c r="AI172" s="140"/>
      <c r="AJ172" s="140"/>
      <c r="AK172" s="140"/>
      <c r="AL172" s="140"/>
      <c r="AM172" s="140"/>
      <c r="AN172" s="140"/>
      <c r="AO172" s="140"/>
      <c r="AP172" s="140"/>
      <c r="AQ172" s="140"/>
      <c r="AR172" s="140"/>
      <c r="AS172" s="140"/>
      <c r="AT172" s="140"/>
      <c r="AU172" s="140"/>
      <c r="AV172" s="140"/>
      <c r="AW172" s="140"/>
      <c r="AX172" s="140"/>
      <c r="AY172" s="140"/>
      <c r="AZ172" s="140"/>
      <c r="BA172" s="140"/>
      <c r="BB172" s="140"/>
      <c r="BC172" s="140"/>
      <c r="BD172" s="140"/>
      <c r="BE172" s="140"/>
      <c r="BF172" s="140"/>
      <c r="BG172" s="140"/>
      <c r="BH172" s="140"/>
      <c r="BI172" s="140"/>
      <c r="BJ172" s="140"/>
      <c r="BK172" s="140"/>
      <c r="BL172" s="140"/>
      <c r="BM172" s="140"/>
      <c r="BN172" s="140"/>
      <c r="BO172" s="140"/>
      <c r="BP172" s="140"/>
      <c r="BQ172" s="140"/>
      <c r="BR172" s="140"/>
      <c r="BS172" s="140"/>
      <c r="BT172" s="140"/>
      <c r="BU172" s="140"/>
      <c r="BV172" s="140"/>
      <c r="BW172" s="140"/>
      <c r="BX172" s="140"/>
      <c r="BY172" s="140"/>
      <c r="BZ172" s="140"/>
      <c r="CA172" s="140"/>
      <c r="CB172" s="140"/>
      <c r="CC172" s="140"/>
      <c r="CD172" s="140"/>
      <c r="CE172" s="140"/>
      <c r="CF172" s="140"/>
      <c r="CG172" s="140"/>
      <c r="CH172" s="140"/>
      <c r="CI172" s="140"/>
      <c r="CJ172" s="140"/>
      <c r="CK172" s="140"/>
      <c r="CL172" s="140"/>
      <c r="CM172" s="140"/>
      <c r="CN172" s="140"/>
      <c r="CO172" s="140"/>
      <c r="CP172" s="140"/>
      <c r="CQ172" s="140"/>
      <c r="CR172" s="140"/>
      <c r="CS172" s="140"/>
      <c r="CT172" s="140"/>
      <c r="CU172" s="140"/>
      <c r="CV172" s="140"/>
      <c r="CW172" s="140"/>
      <c r="CX172" s="140"/>
      <c r="CY172" s="140"/>
      <c r="CZ172" s="140"/>
      <c r="DA172" s="140"/>
      <c r="DB172" s="140"/>
      <c r="DC172" s="140"/>
      <c r="DD172" s="140"/>
      <c r="DE172" s="140"/>
      <c r="DF172" s="140"/>
      <c r="DG172" s="140"/>
      <c r="DH172" s="140"/>
      <c r="DI172" s="140"/>
      <c r="DJ172" s="140"/>
      <c r="DK172" s="140"/>
      <c r="DL172" s="140"/>
      <c r="DM172" s="140"/>
      <c r="DN172" s="140"/>
      <c r="DO172" s="140"/>
      <c r="DP172" s="140"/>
      <c r="DQ172" s="140"/>
    </row>
    <row r="173" spans="1:121" ht="15" thickBot="1" x14ac:dyDescent="0.35">
      <c r="A173" s="98"/>
      <c r="B173" s="146" t="s">
        <v>149</v>
      </c>
      <c r="C173" s="125" t="s">
        <v>37</v>
      </c>
      <c r="D173" s="125" t="str">
        <f>+'[6]Dimanche 14H30'!M29</f>
        <v>CIE D'ARC DE BREGY</v>
      </c>
      <c r="E173" s="125" t="str">
        <f>+'[6]Dimanche 14H30'!E29</f>
        <v>NC CHIU (DIVERS)</v>
      </c>
      <c r="F173" s="125" t="str">
        <f>+'[6]Dimanche 14H30'!H29</f>
        <v>Denis</v>
      </c>
      <c r="G173" s="142" t="str">
        <f>+'[6]Dimanche 14H30'!O29</f>
        <v>H</v>
      </c>
      <c r="H173" s="142">
        <f>+'[6]7-1'!$O$18</f>
        <v>6</v>
      </c>
      <c r="I173" s="142">
        <f>+'[6]7-1'!$O$39</f>
        <v>3</v>
      </c>
      <c r="J173" s="142">
        <f t="shared" si="5"/>
        <v>9</v>
      </c>
      <c r="K173" s="32">
        <f>+'[7]Dimanche 14H30'!P29</f>
        <v>0</v>
      </c>
      <c r="L173" s="61">
        <f>+'[7]Dimanche 14H30'!Q29</f>
        <v>0</v>
      </c>
      <c r="M173" s="112"/>
      <c r="N173" s="140" t="s">
        <v>305</v>
      </c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140"/>
      <c r="AA173" s="140"/>
      <c r="AB173" s="140"/>
      <c r="AC173" s="140"/>
      <c r="AD173" s="140"/>
      <c r="AE173" s="140"/>
      <c r="AF173" s="140"/>
      <c r="AG173" s="140"/>
      <c r="AH173" s="140"/>
      <c r="AI173" s="140"/>
      <c r="AJ173" s="140"/>
      <c r="AK173" s="140"/>
      <c r="AL173" s="140"/>
      <c r="AM173" s="140"/>
      <c r="AN173" s="140"/>
      <c r="AO173" s="140"/>
      <c r="AP173" s="140"/>
      <c r="AQ173" s="140"/>
      <c r="AR173" s="140"/>
      <c r="AS173" s="140"/>
      <c r="AT173" s="140"/>
      <c r="AU173" s="140"/>
      <c r="AV173" s="140"/>
      <c r="AW173" s="140"/>
      <c r="AX173" s="140"/>
      <c r="AY173" s="140"/>
      <c r="AZ173" s="140"/>
      <c r="BA173" s="140"/>
      <c r="BB173" s="140"/>
      <c r="BC173" s="140"/>
      <c r="BD173" s="140"/>
      <c r="BE173" s="140"/>
      <c r="BF173" s="140"/>
      <c r="BG173" s="140"/>
      <c r="BH173" s="140"/>
      <c r="BI173" s="140"/>
      <c r="BJ173" s="140"/>
      <c r="BK173" s="140"/>
      <c r="BL173" s="140"/>
      <c r="BM173" s="140"/>
      <c r="BN173" s="140"/>
      <c r="BO173" s="140"/>
      <c r="BP173" s="140"/>
      <c r="BQ173" s="140"/>
      <c r="BR173" s="140"/>
      <c r="BS173" s="140"/>
      <c r="BT173" s="140"/>
      <c r="BU173" s="140"/>
      <c r="BV173" s="140"/>
      <c r="BW173" s="140"/>
      <c r="BX173" s="140"/>
      <c r="BY173" s="140"/>
      <c r="BZ173" s="140"/>
      <c r="CA173" s="140"/>
      <c r="CB173" s="140"/>
      <c r="CC173" s="140"/>
      <c r="CD173" s="140"/>
      <c r="CE173" s="140"/>
      <c r="CF173" s="140"/>
      <c r="CG173" s="140"/>
      <c r="CH173" s="140"/>
      <c r="CI173" s="140"/>
      <c r="CJ173" s="140"/>
      <c r="CK173" s="140"/>
      <c r="CL173" s="140"/>
      <c r="CM173" s="140"/>
      <c r="CN173" s="140"/>
      <c r="CO173" s="140"/>
      <c r="CP173" s="140"/>
      <c r="CQ173" s="140"/>
      <c r="CR173" s="140"/>
      <c r="CS173" s="140"/>
      <c r="CT173" s="140"/>
      <c r="CU173" s="140"/>
      <c r="CV173" s="140"/>
      <c r="CW173" s="140"/>
      <c r="CX173" s="140"/>
      <c r="CY173" s="140"/>
      <c r="CZ173" s="140"/>
      <c r="DA173" s="140"/>
      <c r="DB173" s="140"/>
      <c r="DC173" s="140"/>
      <c r="DD173" s="140"/>
      <c r="DE173" s="140"/>
      <c r="DF173" s="140"/>
      <c r="DG173" s="140"/>
      <c r="DH173" s="140"/>
      <c r="DI173" s="140"/>
      <c r="DJ173" s="140"/>
      <c r="DK173" s="140"/>
      <c r="DL173" s="140"/>
      <c r="DM173" s="140"/>
      <c r="DN173" s="140"/>
      <c r="DO173" s="140"/>
      <c r="DP173" s="140"/>
      <c r="DQ173" s="140"/>
    </row>
    <row r="174" spans="1:121" x14ac:dyDescent="0.3">
      <c r="A174" s="98"/>
      <c r="B174" s="154" t="s">
        <v>149</v>
      </c>
      <c r="C174" s="155" t="s">
        <v>38</v>
      </c>
      <c r="D174" s="155" t="str">
        <f>+'[6]Dimanche 14H30'!M30</f>
        <v>1ère CIE D'ARC DE VILLEPARISIS</v>
      </c>
      <c r="E174" s="155" t="str">
        <f>+'[6]Dimanche 14H30'!E30</f>
        <v>MINIER</v>
      </c>
      <c r="F174" s="155" t="str">
        <f>+'[6]Dimanche 14H30'!H30</f>
        <v>Laurent</v>
      </c>
      <c r="G174" s="156" t="str">
        <f>+'[6]Dimanche 14H30'!O30</f>
        <v>H</v>
      </c>
      <c r="H174" s="156">
        <f>+'[6]7-1'!$W$18</f>
        <v>8</v>
      </c>
      <c r="I174" s="156">
        <f>+'[6]7-1'!$W$39</f>
        <v>6</v>
      </c>
      <c r="J174" s="156">
        <f t="shared" si="5"/>
        <v>14</v>
      </c>
      <c r="K174" s="32">
        <f>+'[7]Dimanche 14H30'!P30</f>
        <v>0</v>
      </c>
      <c r="L174" s="61">
        <f>+'[7]Dimanche 14H30'!Q30</f>
        <v>0</v>
      </c>
      <c r="M174" s="112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  <c r="Y174" s="140"/>
      <c r="Z174" s="140"/>
      <c r="AA174" s="140"/>
      <c r="AB174" s="140"/>
      <c r="AC174" s="140"/>
      <c r="AD174" s="140"/>
      <c r="AE174" s="140"/>
      <c r="AF174" s="140"/>
      <c r="AG174" s="140"/>
      <c r="AH174" s="140"/>
      <c r="AI174" s="140"/>
      <c r="AJ174" s="140"/>
      <c r="AK174" s="140"/>
      <c r="AL174" s="140"/>
      <c r="AM174" s="140"/>
      <c r="AN174" s="140"/>
      <c r="AO174" s="140"/>
      <c r="AP174" s="140"/>
      <c r="AQ174" s="140"/>
      <c r="AR174" s="140"/>
      <c r="AS174" s="140"/>
      <c r="AT174" s="140"/>
      <c r="AU174" s="140"/>
      <c r="AV174" s="140"/>
      <c r="AW174" s="140"/>
      <c r="AX174" s="140"/>
      <c r="AY174" s="140"/>
      <c r="AZ174" s="140"/>
      <c r="BA174" s="140"/>
      <c r="BB174" s="140"/>
      <c r="BC174" s="140"/>
      <c r="BD174" s="140"/>
      <c r="BE174" s="140"/>
      <c r="BF174" s="140"/>
      <c r="BG174" s="140"/>
      <c r="BH174" s="140"/>
      <c r="BI174" s="140"/>
      <c r="BJ174" s="140"/>
      <c r="BK174" s="140"/>
      <c r="BL174" s="140"/>
      <c r="BM174" s="140"/>
      <c r="BN174" s="140"/>
      <c r="BO174" s="140"/>
      <c r="BP174" s="140"/>
      <c r="BQ174" s="140"/>
      <c r="BR174" s="140"/>
      <c r="BS174" s="140"/>
      <c r="BT174" s="140"/>
      <c r="BU174" s="140"/>
      <c r="BV174" s="140"/>
      <c r="BW174" s="140"/>
      <c r="BX174" s="140"/>
      <c r="BY174" s="140"/>
      <c r="BZ174" s="140"/>
      <c r="CA174" s="140"/>
      <c r="CB174" s="140"/>
      <c r="CC174" s="140"/>
      <c r="CD174" s="140"/>
      <c r="CE174" s="140"/>
      <c r="CF174" s="140"/>
      <c r="CG174" s="140"/>
      <c r="CH174" s="140"/>
      <c r="CI174" s="140"/>
      <c r="CJ174" s="140"/>
      <c r="CK174" s="140"/>
      <c r="CL174" s="140"/>
      <c r="CM174" s="140"/>
      <c r="CN174" s="140"/>
      <c r="CO174" s="140"/>
      <c r="CP174" s="140"/>
      <c r="CQ174" s="140"/>
      <c r="CR174" s="140"/>
      <c r="CS174" s="140"/>
      <c r="CT174" s="140"/>
      <c r="CU174" s="140"/>
      <c r="CV174" s="140"/>
      <c r="CW174" s="140"/>
      <c r="CX174" s="140"/>
      <c r="CY174" s="140"/>
      <c r="CZ174" s="140"/>
      <c r="DA174" s="140"/>
      <c r="DB174" s="140"/>
      <c r="DC174" s="140"/>
      <c r="DD174" s="140"/>
      <c r="DE174" s="140"/>
      <c r="DF174" s="140"/>
      <c r="DG174" s="140"/>
      <c r="DH174" s="140"/>
      <c r="DI174" s="140"/>
      <c r="DJ174" s="140"/>
      <c r="DK174" s="140"/>
      <c r="DL174" s="140"/>
      <c r="DM174" s="140"/>
      <c r="DN174" s="140"/>
      <c r="DO174" s="140"/>
      <c r="DP174" s="140"/>
      <c r="DQ174" s="140"/>
    </row>
    <row r="175" spans="1:121" ht="15" thickBot="1" x14ac:dyDescent="0.35">
      <c r="A175" s="98"/>
      <c r="B175" s="166" t="s">
        <v>149</v>
      </c>
      <c r="C175" s="167" t="s">
        <v>39</v>
      </c>
      <c r="D175" s="167" t="str">
        <f>+'[6]Dimanche 14H30'!M31</f>
        <v>CIE D'ARC DE MONTMORENCY</v>
      </c>
      <c r="E175" s="167" t="str">
        <f>+'[6]Dimanche 14H30'!E31</f>
        <v>MONTALDO</v>
      </c>
      <c r="F175" s="167" t="str">
        <f>+'[6]Dimanche 14H30'!H31</f>
        <v>Guillaume</v>
      </c>
      <c r="G175" s="168" t="str">
        <f>+'[6]Dimanche 14H30'!O31</f>
        <v>H</v>
      </c>
      <c r="H175" s="168">
        <f>+'[6]7-1'!$AE$18</f>
        <v>32</v>
      </c>
      <c r="I175" s="168">
        <f>+'[6]7-1'!$AE$39</f>
        <v>20</v>
      </c>
      <c r="J175" s="168">
        <f t="shared" si="5"/>
        <v>52</v>
      </c>
      <c r="K175" s="33">
        <f>+'[7]Dimanche 14H30'!P31</f>
        <v>1</v>
      </c>
      <c r="L175" s="62">
        <f>+'[7]Dimanche 14H30'!Q31</f>
        <v>13</v>
      </c>
      <c r="M175" s="118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  <c r="AA175" s="140"/>
      <c r="AB175" s="140"/>
      <c r="AC175" s="140"/>
      <c r="AD175" s="140"/>
      <c r="AE175" s="140"/>
      <c r="AF175" s="140"/>
      <c r="AG175" s="140"/>
      <c r="AH175" s="140"/>
      <c r="AI175" s="140"/>
      <c r="AJ175" s="140"/>
      <c r="AK175" s="140"/>
      <c r="AL175" s="140"/>
      <c r="AM175" s="140"/>
      <c r="AN175" s="140"/>
      <c r="AO175" s="140"/>
      <c r="AP175" s="140"/>
      <c r="AQ175" s="140"/>
      <c r="AR175" s="140"/>
      <c r="AS175" s="140"/>
      <c r="AT175" s="140"/>
      <c r="AU175" s="140"/>
      <c r="AV175" s="140"/>
      <c r="AW175" s="140"/>
      <c r="AX175" s="140"/>
      <c r="AY175" s="140"/>
      <c r="AZ175" s="140"/>
      <c r="BA175" s="140"/>
      <c r="BB175" s="140"/>
      <c r="BC175" s="140"/>
      <c r="BD175" s="140"/>
      <c r="BE175" s="140"/>
      <c r="BF175" s="140"/>
      <c r="BG175" s="140"/>
      <c r="BH175" s="140"/>
      <c r="BI175" s="140"/>
      <c r="BJ175" s="140"/>
      <c r="BK175" s="140"/>
      <c r="BL175" s="140"/>
      <c r="BM175" s="140"/>
      <c r="BN175" s="140"/>
      <c r="BO175" s="140"/>
      <c r="BP175" s="140"/>
      <c r="BQ175" s="140"/>
      <c r="BR175" s="140"/>
      <c r="BS175" s="140"/>
      <c r="BT175" s="140"/>
      <c r="BU175" s="140"/>
      <c r="BV175" s="140"/>
      <c r="BW175" s="140"/>
      <c r="BX175" s="140"/>
      <c r="BY175" s="140"/>
      <c r="BZ175" s="140"/>
      <c r="CA175" s="140"/>
      <c r="CB175" s="140"/>
      <c r="CC175" s="140"/>
      <c r="CD175" s="140"/>
      <c r="CE175" s="140"/>
      <c r="CF175" s="140"/>
      <c r="CG175" s="140"/>
      <c r="CH175" s="140"/>
      <c r="CI175" s="140"/>
      <c r="CJ175" s="140"/>
      <c r="CK175" s="140"/>
      <c r="CL175" s="140"/>
      <c r="CM175" s="140"/>
      <c r="CN175" s="140"/>
      <c r="CO175" s="140"/>
      <c r="CP175" s="140"/>
      <c r="CQ175" s="140"/>
      <c r="CR175" s="140"/>
      <c r="CS175" s="140"/>
      <c r="CT175" s="140"/>
      <c r="CU175" s="140"/>
      <c r="CV175" s="140"/>
      <c r="CW175" s="140"/>
      <c r="CX175" s="140"/>
      <c r="CY175" s="140"/>
      <c r="CZ175" s="140"/>
      <c r="DA175" s="140"/>
      <c r="DB175" s="140"/>
      <c r="DC175" s="140"/>
      <c r="DD175" s="140"/>
      <c r="DE175" s="140"/>
      <c r="DF175" s="140"/>
      <c r="DG175" s="140"/>
      <c r="DH175" s="140"/>
      <c r="DI175" s="140"/>
      <c r="DJ175" s="140"/>
      <c r="DK175" s="140"/>
      <c r="DL175" s="140"/>
      <c r="DM175" s="140"/>
      <c r="DN175" s="140"/>
      <c r="DO175" s="140"/>
      <c r="DP175" s="140"/>
      <c r="DQ175" s="140"/>
    </row>
    <row r="176" spans="1:121" x14ac:dyDescent="0.3">
      <c r="A176" s="98"/>
      <c r="B176" s="160" t="s">
        <v>149</v>
      </c>
      <c r="C176" s="161" t="s">
        <v>40</v>
      </c>
      <c r="D176" s="161" t="str">
        <f>+'[6]Dimanche 14H30'!M32</f>
        <v>CIE D'ARC DE DAMMARTIN EN GOELE</v>
      </c>
      <c r="E176" s="161" t="str">
        <f>+'[6]Dimanche 14H30'!E32</f>
        <v>LEGROS</v>
      </c>
      <c r="F176" s="161" t="str">
        <f>+'[6]Dimanche 14H30'!H32</f>
        <v>Daniel</v>
      </c>
      <c r="G176" s="162" t="str">
        <f>+'[6]Dimanche 14H30'!O32</f>
        <v>H</v>
      </c>
      <c r="H176" s="162">
        <f>+'[6]8-1'!$G$18</f>
        <v>3</v>
      </c>
      <c r="I176" s="162">
        <f>+'[6]8-1'!$G$39</f>
        <v>0</v>
      </c>
      <c r="J176" s="162">
        <f t="shared" si="5"/>
        <v>3</v>
      </c>
      <c r="K176" s="35">
        <f>+'[7]Dimanche 14H30'!P32</f>
        <v>0</v>
      </c>
      <c r="L176" s="63">
        <f>+'[7]Dimanche 14H30'!Q32</f>
        <v>0</v>
      </c>
      <c r="M176" s="117"/>
      <c r="N176" s="140"/>
      <c r="O176" s="140"/>
      <c r="P176" s="140"/>
      <c r="Q176" s="140"/>
      <c r="R176" s="140"/>
      <c r="S176" s="140"/>
      <c r="T176" s="140"/>
      <c r="U176" s="140"/>
      <c r="V176" s="140"/>
      <c r="W176" s="140"/>
      <c r="X176" s="140"/>
      <c r="Y176" s="140"/>
      <c r="Z176" s="140"/>
      <c r="AA176" s="140"/>
      <c r="AB176" s="140"/>
      <c r="AC176" s="140"/>
      <c r="AD176" s="140"/>
      <c r="AE176" s="140"/>
      <c r="AF176" s="140"/>
      <c r="AG176" s="140"/>
      <c r="AH176" s="140"/>
      <c r="AI176" s="140"/>
      <c r="AJ176" s="140"/>
      <c r="AK176" s="140"/>
      <c r="AL176" s="140"/>
      <c r="AM176" s="140"/>
      <c r="AN176" s="140"/>
      <c r="AO176" s="140"/>
      <c r="AP176" s="140"/>
      <c r="AQ176" s="140"/>
      <c r="AR176" s="140"/>
      <c r="AS176" s="140"/>
      <c r="AT176" s="140"/>
      <c r="AU176" s="140"/>
      <c r="AV176" s="140"/>
      <c r="AW176" s="140"/>
      <c r="AX176" s="140"/>
      <c r="AY176" s="140"/>
      <c r="AZ176" s="140"/>
      <c r="BA176" s="140"/>
      <c r="BB176" s="140"/>
      <c r="BC176" s="140"/>
      <c r="BD176" s="140"/>
      <c r="BE176" s="140"/>
      <c r="BF176" s="140"/>
      <c r="BG176" s="140"/>
      <c r="BH176" s="140"/>
      <c r="BI176" s="140"/>
      <c r="BJ176" s="140"/>
      <c r="BK176" s="140"/>
      <c r="BL176" s="140"/>
      <c r="BM176" s="140"/>
      <c r="BN176" s="140"/>
      <c r="BO176" s="140"/>
      <c r="BP176" s="140"/>
      <c r="BQ176" s="140"/>
      <c r="BR176" s="140"/>
      <c r="BS176" s="140"/>
      <c r="BT176" s="140"/>
      <c r="BU176" s="140"/>
      <c r="BV176" s="140"/>
      <c r="BW176" s="140"/>
      <c r="BX176" s="140"/>
      <c r="BY176" s="140"/>
      <c r="BZ176" s="140"/>
      <c r="CA176" s="140"/>
      <c r="CB176" s="140"/>
      <c r="CC176" s="140"/>
      <c r="CD176" s="140"/>
      <c r="CE176" s="140"/>
      <c r="CF176" s="140"/>
      <c r="CG176" s="140"/>
      <c r="CH176" s="140"/>
      <c r="CI176" s="140"/>
      <c r="CJ176" s="140"/>
      <c r="CK176" s="140"/>
      <c r="CL176" s="140"/>
      <c r="CM176" s="140"/>
      <c r="CN176" s="140"/>
      <c r="CO176" s="140"/>
      <c r="CP176" s="140"/>
      <c r="CQ176" s="140"/>
      <c r="CR176" s="140"/>
      <c r="CS176" s="140"/>
      <c r="CT176" s="140"/>
      <c r="CU176" s="140"/>
      <c r="CV176" s="140"/>
      <c r="CW176" s="140"/>
      <c r="CX176" s="140"/>
      <c r="CY176" s="140"/>
      <c r="CZ176" s="140"/>
      <c r="DA176" s="140"/>
      <c r="DB176" s="140"/>
      <c r="DC176" s="140"/>
      <c r="DD176" s="140"/>
      <c r="DE176" s="140"/>
      <c r="DF176" s="140"/>
      <c r="DG176" s="140"/>
      <c r="DH176" s="140"/>
      <c r="DI176" s="140"/>
      <c r="DJ176" s="140"/>
      <c r="DK176" s="140"/>
      <c r="DL176" s="140"/>
      <c r="DM176" s="140"/>
      <c r="DN176" s="140"/>
      <c r="DO176" s="140"/>
      <c r="DP176" s="140"/>
      <c r="DQ176" s="140"/>
    </row>
    <row r="177" spans="1:121" x14ac:dyDescent="0.3">
      <c r="A177" s="98"/>
      <c r="B177" s="154" t="s">
        <v>149</v>
      </c>
      <c r="C177" s="155" t="s">
        <v>41</v>
      </c>
      <c r="D177" s="155" t="str">
        <f>+'[6]Dimanche 14H30'!M33</f>
        <v>CLUB ECOUEN</v>
      </c>
      <c r="E177" s="155" t="str">
        <f>+'[6]Dimanche 14H30'!E33</f>
        <v>MOLARD</v>
      </c>
      <c r="F177" s="155" t="str">
        <f>+'[6]Dimanche 14H30'!H33</f>
        <v>Laurent</v>
      </c>
      <c r="G177" s="156" t="str">
        <f>+'[6]Dimanche 14H30'!O33</f>
        <v>H</v>
      </c>
      <c r="H177" s="156">
        <f>+'[6]8-1'!$O$18</f>
        <v>11</v>
      </c>
      <c r="I177" s="156">
        <f>+'[6]8-1'!$O$39</f>
        <v>16</v>
      </c>
      <c r="J177" s="156">
        <f t="shared" si="5"/>
        <v>27</v>
      </c>
      <c r="K177" s="32">
        <f>+'[7]Dimanche 14H30'!P33</f>
        <v>0</v>
      </c>
      <c r="L177" s="61">
        <f>+'[7]Dimanche 14H30'!Q33</f>
        <v>0</v>
      </c>
      <c r="M177" s="112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  <c r="Y177" s="140"/>
      <c r="Z177" s="140"/>
      <c r="AA177" s="140"/>
      <c r="AB177" s="140"/>
      <c r="AC177" s="140"/>
      <c r="AD177" s="140"/>
      <c r="AE177" s="140"/>
      <c r="AF177" s="140"/>
      <c r="AG177" s="140"/>
      <c r="AH177" s="140"/>
      <c r="AI177" s="140"/>
      <c r="AJ177" s="140"/>
      <c r="AK177" s="140"/>
      <c r="AL177" s="140"/>
      <c r="AM177" s="140"/>
      <c r="AN177" s="140"/>
      <c r="AO177" s="140"/>
      <c r="AP177" s="140"/>
      <c r="AQ177" s="140"/>
      <c r="AR177" s="140"/>
      <c r="AS177" s="140"/>
      <c r="AT177" s="140"/>
      <c r="AU177" s="140"/>
      <c r="AV177" s="140"/>
      <c r="AW177" s="140"/>
      <c r="AX177" s="140"/>
      <c r="AY177" s="140"/>
      <c r="AZ177" s="140"/>
      <c r="BA177" s="140"/>
      <c r="BB177" s="140"/>
      <c r="BC177" s="140"/>
      <c r="BD177" s="140"/>
      <c r="BE177" s="140"/>
      <c r="BF177" s="140"/>
      <c r="BG177" s="140"/>
      <c r="BH177" s="140"/>
      <c r="BI177" s="140"/>
      <c r="BJ177" s="140"/>
      <c r="BK177" s="140"/>
      <c r="BL177" s="140"/>
      <c r="BM177" s="140"/>
      <c r="BN177" s="140"/>
      <c r="BO177" s="140"/>
      <c r="BP177" s="140"/>
      <c r="BQ177" s="140"/>
      <c r="BR177" s="140"/>
      <c r="BS177" s="140"/>
      <c r="BT177" s="140"/>
      <c r="BU177" s="140"/>
      <c r="BV177" s="140"/>
      <c r="BW177" s="140"/>
      <c r="BX177" s="140"/>
      <c r="BY177" s="140"/>
      <c r="BZ177" s="140"/>
      <c r="CA177" s="140"/>
      <c r="CB177" s="140"/>
      <c r="CC177" s="140"/>
      <c r="CD177" s="140"/>
      <c r="CE177" s="140"/>
      <c r="CF177" s="140"/>
      <c r="CG177" s="140"/>
      <c r="CH177" s="140"/>
      <c r="CI177" s="140"/>
      <c r="CJ177" s="140"/>
      <c r="CK177" s="140"/>
      <c r="CL177" s="140"/>
      <c r="CM177" s="140"/>
      <c r="CN177" s="140"/>
      <c r="CO177" s="140"/>
      <c r="CP177" s="140"/>
      <c r="CQ177" s="140"/>
      <c r="CR177" s="140"/>
      <c r="CS177" s="140"/>
      <c r="CT177" s="140"/>
      <c r="CU177" s="140"/>
      <c r="CV177" s="140"/>
      <c r="CW177" s="140"/>
      <c r="CX177" s="140"/>
      <c r="CY177" s="140"/>
      <c r="CZ177" s="140"/>
      <c r="DA177" s="140"/>
      <c r="DB177" s="140"/>
      <c r="DC177" s="140"/>
      <c r="DD177" s="140"/>
      <c r="DE177" s="140"/>
      <c r="DF177" s="140"/>
      <c r="DG177" s="140"/>
      <c r="DH177" s="140"/>
      <c r="DI177" s="140"/>
      <c r="DJ177" s="140"/>
      <c r="DK177" s="140"/>
      <c r="DL177" s="140"/>
      <c r="DM177" s="140"/>
      <c r="DN177" s="140"/>
      <c r="DO177" s="140"/>
      <c r="DP177" s="140"/>
      <c r="DQ177" s="140"/>
    </row>
    <row r="178" spans="1:121" x14ac:dyDescent="0.3">
      <c r="A178" s="98"/>
      <c r="B178" s="169" t="s">
        <v>149</v>
      </c>
      <c r="C178" s="124" t="s">
        <v>42</v>
      </c>
      <c r="D178" s="124" t="str">
        <f>+'[6]Dimanche 14H30'!M34</f>
        <v>TIR A L'ARC NANGISSIEN</v>
      </c>
      <c r="E178" s="124" t="str">
        <f>+'[6]Dimanche 14H30'!E34</f>
        <v>COUPE</v>
      </c>
      <c r="F178" s="124" t="str">
        <f>+'[6]Dimanche 14H30'!H34</f>
        <v>Quentin</v>
      </c>
      <c r="G178" s="141" t="str">
        <f>+'[6]Dimanche 14H30'!O34</f>
        <v>H</v>
      </c>
      <c r="H178" s="141">
        <f>+'[6]8-1'!$W$18</f>
        <v>14</v>
      </c>
      <c r="I178" s="141">
        <f>+'[6]8-1'!$W$39</f>
        <v>18</v>
      </c>
      <c r="J178" s="141">
        <f t="shared" si="5"/>
        <v>32</v>
      </c>
      <c r="K178" s="32">
        <f>+'[7]Dimanche 14H30'!P34</f>
        <v>0</v>
      </c>
      <c r="L178" s="61">
        <f>+'[7]Dimanche 14H30'!Q34</f>
        <v>0</v>
      </c>
      <c r="M178" s="112" t="s">
        <v>284</v>
      </c>
      <c r="N178" s="140" t="s">
        <v>304</v>
      </c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  <c r="Y178" s="140"/>
      <c r="Z178" s="140"/>
      <c r="AA178" s="140"/>
      <c r="AB178" s="140"/>
      <c r="AC178" s="140"/>
      <c r="AD178" s="140"/>
      <c r="AE178" s="140"/>
      <c r="AF178" s="140"/>
      <c r="AG178" s="140"/>
      <c r="AH178" s="140"/>
      <c r="AI178" s="140"/>
      <c r="AJ178" s="140"/>
      <c r="AK178" s="140"/>
      <c r="AL178" s="140"/>
      <c r="AM178" s="140"/>
      <c r="AN178" s="140"/>
      <c r="AO178" s="140"/>
      <c r="AP178" s="140"/>
      <c r="AQ178" s="140"/>
      <c r="AR178" s="140"/>
      <c r="AS178" s="140"/>
      <c r="AT178" s="140"/>
      <c r="AU178" s="140"/>
      <c r="AV178" s="140"/>
      <c r="AW178" s="140"/>
      <c r="AX178" s="140"/>
      <c r="AY178" s="140"/>
      <c r="AZ178" s="140"/>
      <c r="BA178" s="140"/>
      <c r="BB178" s="140"/>
      <c r="BC178" s="140"/>
      <c r="BD178" s="140"/>
      <c r="BE178" s="140"/>
      <c r="BF178" s="140"/>
      <c r="BG178" s="140"/>
      <c r="BH178" s="140"/>
      <c r="BI178" s="140"/>
      <c r="BJ178" s="140"/>
      <c r="BK178" s="140"/>
      <c r="BL178" s="140"/>
      <c r="BM178" s="140"/>
      <c r="BN178" s="140"/>
      <c r="BO178" s="140"/>
      <c r="BP178" s="140"/>
      <c r="BQ178" s="140"/>
      <c r="BR178" s="140"/>
      <c r="BS178" s="140"/>
      <c r="BT178" s="140"/>
      <c r="BU178" s="140"/>
      <c r="BV178" s="140"/>
      <c r="BW178" s="140"/>
      <c r="BX178" s="140"/>
      <c r="BY178" s="140"/>
      <c r="BZ178" s="140"/>
      <c r="CA178" s="140"/>
      <c r="CB178" s="140"/>
      <c r="CC178" s="140"/>
      <c r="CD178" s="140"/>
      <c r="CE178" s="140"/>
      <c r="CF178" s="140"/>
      <c r="CG178" s="140"/>
      <c r="CH178" s="140"/>
      <c r="CI178" s="140"/>
      <c r="CJ178" s="140"/>
      <c r="CK178" s="140"/>
      <c r="CL178" s="140"/>
      <c r="CM178" s="140"/>
      <c r="CN178" s="140"/>
      <c r="CO178" s="140"/>
      <c r="CP178" s="140"/>
      <c r="CQ178" s="140"/>
      <c r="CR178" s="140"/>
      <c r="CS178" s="140"/>
      <c r="CT178" s="140"/>
      <c r="CU178" s="140"/>
      <c r="CV178" s="140"/>
      <c r="CW178" s="140"/>
      <c r="CX178" s="140"/>
      <c r="CY178" s="140"/>
      <c r="CZ178" s="140"/>
      <c r="DA178" s="140"/>
      <c r="DB178" s="140"/>
      <c r="DC178" s="140"/>
      <c r="DD178" s="140"/>
      <c r="DE178" s="140"/>
      <c r="DF178" s="140"/>
      <c r="DG178" s="140"/>
      <c r="DH178" s="140"/>
      <c r="DI178" s="140"/>
      <c r="DJ178" s="140"/>
      <c r="DK178" s="140"/>
      <c r="DL178" s="140"/>
      <c r="DM178" s="140"/>
      <c r="DN178" s="140"/>
      <c r="DO178" s="140"/>
      <c r="DP178" s="140"/>
      <c r="DQ178" s="140"/>
    </row>
    <row r="179" spans="1:121" ht="15" thickBot="1" x14ac:dyDescent="0.35">
      <c r="A179" s="98"/>
      <c r="B179" s="166" t="s">
        <v>149</v>
      </c>
      <c r="C179" s="167" t="s">
        <v>43</v>
      </c>
      <c r="D179" s="167" t="str">
        <f>+'[6]Dimanche 14H30'!M35</f>
        <v>CIE D'ARC D'ESBLY</v>
      </c>
      <c r="E179" s="167" t="str">
        <f>+'[6]Dimanche 14H30'!E35</f>
        <v>POUGET-GAUSSENS</v>
      </c>
      <c r="F179" s="167" t="str">
        <f>+'[6]Dimanche 14H30'!H35</f>
        <v>Anne</v>
      </c>
      <c r="G179" s="168" t="str">
        <f>+'[6]Dimanche 14H30'!O35</f>
        <v>D</v>
      </c>
      <c r="H179" s="168">
        <f>+'[6]8-1'!$AE$18</f>
        <v>14</v>
      </c>
      <c r="I179" s="168">
        <f>+'[6]8-1'!$AE$39</f>
        <v>14</v>
      </c>
      <c r="J179" s="168">
        <f t="shared" si="5"/>
        <v>28</v>
      </c>
      <c r="K179" s="33">
        <f>+'[7]Dimanche 14H30'!P35</f>
        <v>0</v>
      </c>
      <c r="L179" s="62">
        <f>+'[7]Dimanche 14H30'!Q35</f>
        <v>0</v>
      </c>
      <c r="M179" s="118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  <c r="AA179" s="140"/>
      <c r="AB179" s="140"/>
      <c r="AC179" s="140"/>
      <c r="AD179" s="140"/>
      <c r="AE179" s="140"/>
      <c r="AF179" s="140"/>
      <c r="AG179" s="140"/>
      <c r="AH179" s="140"/>
      <c r="AI179" s="140"/>
      <c r="AJ179" s="140"/>
      <c r="AK179" s="140"/>
      <c r="AL179" s="140"/>
      <c r="AM179" s="140"/>
      <c r="AN179" s="140"/>
      <c r="AO179" s="140"/>
      <c r="AP179" s="140"/>
      <c r="AQ179" s="140"/>
      <c r="AR179" s="140"/>
      <c r="AS179" s="140"/>
      <c r="AT179" s="140"/>
      <c r="AU179" s="140"/>
      <c r="AV179" s="140"/>
      <c r="AW179" s="140"/>
      <c r="AX179" s="140"/>
      <c r="AY179" s="140"/>
      <c r="AZ179" s="140"/>
      <c r="BA179" s="140"/>
      <c r="BB179" s="140"/>
      <c r="BC179" s="140"/>
      <c r="BD179" s="140"/>
      <c r="BE179" s="140"/>
      <c r="BF179" s="140"/>
      <c r="BG179" s="140"/>
      <c r="BH179" s="140"/>
      <c r="BI179" s="140"/>
      <c r="BJ179" s="140"/>
      <c r="BK179" s="140"/>
      <c r="BL179" s="140"/>
      <c r="BM179" s="140"/>
      <c r="BN179" s="140"/>
      <c r="BO179" s="140"/>
      <c r="BP179" s="140"/>
      <c r="BQ179" s="140"/>
      <c r="BR179" s="140"/>
      <c r="BS179" s="140"/>
      <c r="BT179" s="140"/>
      <c r="BU179" s="140"/>
      <c r="BV179" s="140"/>
      <c r="BW179" s="140"/>
      <c r="BX179" s="140"/>
      <c r="BY179" s="140"/>
      <c r="BZ179" s="140"/>
      <c r="CA179" s="140"/>
      <c r="CB179" s="140"/>
      <c r="CC179" s="140"/>
      <c r="CD179" s="140"/>
      <c r="CE179" s="140"/>
      <c r="CF179" s="140"/>
      <c r="CG179" s="140"/>
      <c r="CH179" s="140"/>
      <c r="CI179" s="140"/>
      <c r="CJ179" s="140"/>
      <c r="CK179" s="140"/>
      <c r="CL179" s="140"/>
      <c r="CM179" s="140"/>
      <c r="CN179" s="140"/>
      <c r="CO179" s="140"/>
      <c r="CP179" s="140"/>
      <c r="CQ179" s="140"/>
      <c r="CR179" s="140"/>
      <c r="CS179" s="140"/>
      <c r="CT179" s="140"/>
      <c r="CU179" s="140"/>
      <c r="CV179" s="140"/>
      <c r="CW179" s="140"/>
      <c r="CX179" s="140"/>
      <c r="CY179" s="140"/>
      <c r="CZ179" s="140"/>
      <c r="DA179" s="140"/>
      <c r="DB179" s="140"/>
      <c r="DC179" s="140"/>
      <c r="DD179" s="140"/>
      <c r="DE179" s="140"/>
      <c r="DF179" s="140"/>
      <c r="DG179" s="140"/>
      <c r="DH179" s="140"/>
      <c r="DI179" s="140"/>
      <c r="DJ179" s="140"/>
      <c r="DK179" s="140"/>
      <c r="DL179" s="140"/>
      <c r="DM179" s="140"/>
      <c r="DN179" s="140"/>
      <c r="DO179" s="140"/>
      <c r="DP179" s="140"/>
      <c r="DQ179" s="140"/>
    </row>
    <row r="180" spans="1:121" x14ac:dyDescent="0.3">
      <c r="A180" s="98"/>
      <c r="B180" s="160" t="s">
        <v>149</v>
      </c>
      <c r="C180" s="161" t="s">
        <v>44</v>
      </c>
      <c r="D180" s="161" t="str">
        <f>+'[6]Dimanche 14H30'!M36</f>
        <v>CLUB ECOUEN</v>
      </c>
      <c r="E180" s="161" t="str">
        <f>+'[6]Dimanche 14H30'!E36</f>
        <v>LEAUTIER</v>
      </c>
      <c r="F180" s="161" t="str">
        <f>+'[6]Dimanche 14H30'!H36</f>
        <v>Pascal</v>
      </c>
      <c r="G180" s="162" t="str">
        <f>+'[6]Dimanche 14H30'!O36</f>
        <v>H</v>
      </c>
      <c r="H180" s="162">
        <f>+'[6]9-1'!$G$18</f>
        <v>12</v>
      </c>
      <c r="I180" s="162">
        <f>+'[6]9-1'!$G$39</f>
        <v>15</v>
      </c>
      <c r="J180" s="162">
        <f t="shared" si="5"/>
        <v>27</v>
      </c>
      <c r="K180" s="35">
        <f>+'[7]Dimanche 14H30'!P36</f>
        <v>0</v>
      </c>
      <c r="L180" s="63">
        <f>+'[7]Dimanche 14H30'!Q36</f>
        <v>0</v>
      </c>
      <c r="M180" s="117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  <c r="AH180" s="140"/>
      <c r="AI180" s="140"/>
      <c r="AJ180" s="140"/>
      <c r="AK180" s="140"/>
      <c r="AL180" s="140"/>
      <c r="AM180" s="140"/>
      <c r="AN180" s="140"/>
      <c r="AO180" s="140"/>
      <c r="AP180" s="140"/>
      <c r="AQ180" s="140"/>
      <c r="AR180" s="140"/>
      <c r="AS180" s="140"/>
      <c r="AT180" s="140"/>
      <c r="AU180" s="140"/>
      <c r="AV180" s="140"/>
      <c r="AW180" s="140"/>
      <c r="AX180" s="140"/>
      <c r="AY180" s="140"/>
      <c r="AZ180" s="140"/>
      <c r="BA180" s="140"/>
      <c r="BB180" s="140"/>
      <c r="BC180" s="140"/>
      <c r="BD180" s="140"/>
      <c r="BE180" s="140"/>
      <c r="BF180" s="140"/>
      <c r="BG180" s="140"/>
      <c r="BH180" s="140"/>
      <c r="BI180" s="140"/>
      <c r="BJ180" s="140"/>
      <c r="BK180" s="140"/>
      <c r="BL180" s="140"/>
      <c r="BM180" s="140"/>
      <c r="BN180" s="140"/>
      <c r="BO180" s="140"/>
      <c r="BP180" s="140"/>
      <c r="BQ180" s="140"/>
      <c r="BR180" s="140"/>
      <c r="BS180" s="140"/>
      <c r="BT180" s="140"/>
      <c r="BU180" s="140"/>
      <c r="BV180" s="140"/>
      <c r="BW180" s="140"/>
      <c r="BX180" s="140"/>
      <c r="BY180" s="140"/>
      <c r="BZ180" s="140"/>
      <c r="CA180" s="140"/>
      <c r="CB180" s="140"/>
      <c r="CC180" s="140"/>
      <c r="CD180" s="140"/>
      <c r="CE180" s="140"/>
      <c r="CF180" s="140"/>
      <c r="CG180" s="140"/>
      <c r="CH180" s="140"/>
      <c r="CI180" s="140"/>
      <c r="CJ180" s="140"/>
      <c r="CK180" s="140"/>
      <c r="CL180" s="140"/>
      <c r="CM180" s="140"/>
      <c r="CN180" s="140"/>
      <c r="CO180" s="140"/>
      <c r="CP180" s="140"/>
      <c r="CQ180" s="140"/>
      <c r="CR180" s="140"/>
      <c r="CS180" s="140"/>
      <c r="CT180" s="140"/>
      <c r="CU180" s="140"/>
      <c r="CV180" s="140"/>
      <c r="CW180" s="140"/>
      <c r="CX180" s="140"/>
      <c r="CY180" s="140"/>
      <c r="CZ180" s="140"/>
      <c r="DA180" s="140"/>
      <c r="DB180" s="140"/>
      <c r="DC180" s="140"/>
      <c r="DD180" s="140"/>
      <c r="DE180" s="140"/>
      <c r="DF180" s="140"/>
      <c r="DG180" s="140"/>
      <c r="DH180" s="140"/>
      <c r="DI180" s="140"/>
      <c r="DJ180" s="140"/>
      <c r="DK180" s="140"/>
      <c r="DL180" s="140"/>
      <c r="DM180" s="140"/>
      <c r="DN180" s="140"/>
      <c r="DO180" s="140"/>
      <c r="DP180" s="140"/>
      <c r="DQ180" s="140"/>
    </row>
    <row r="181" spans="1:121" x14ac:dyDescent="0.3">
      <c r="A181" s="98"/>
      <c r="B181" s="154" t="s">
        <v>149</v>
      </c>
      <c r="C181" s="155" t="s">
        <v>45</v>
      </c>
      <c r="D181" s="155" t="str">
        <f>+'[6]Dimanche 14H30'!M37</f>
        <v>CIE D'ARC DE SAINT PATHUS</v>
      </c>
      <c r="E181" s="155" t="str">
        <f>+'[6]Dimanche 14H30'!E37</f>
        <v>DOUDO</v>
      </c>
      <c r="F181" s="155" t="str">
        <f>+'[6]Dimanche 14H30'!H37</f>
        <v>Gilles</v>
      </c>
      <c r="G181" s="156" t="str">
        <f>+'[6]Dimanche 14H30'!O37</f>
        <v>H</v>
      </c>
      <c r="H181" s="156">
        <f>+'[6]9-1'!$O$18</f>
        <v>26</v>
      </c>
      <c r="I181" s="156">
        <f>+'[6]9-1'!$O$39</f>
        <v>14</v>
      </c>
      <c r="J181" s="156">
        <f t="shared" si="5"/>
        <v>40</v>
      </c>
      <c r="K181" s="32">
        <f>+'[7]Dimanche 14H30'!P37</f>
        <v>1</v>
      </c>
      <c r="L181" s="61">
        <f>+'[7]Dimanche 14H30'!Q37</f>
        <v>13</v>
      </c>
      <c r="M181" s="112"/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  <c r="Y181" s="140"/>
      <c r="Z181" s="140"/>
      <c r="AA181" s="140"/>
      <c r="AB181" s="140"/>
      <c r="AC181" s="140"/>
      <c r="AD181" s="140"/>
      <c r="AE181" s="140"/>
      <c r="AF181" s="140"/>
      <c r="AG181" s="140"/>
      <c r="AH181" s="140"/>
      <c r="AI181" s="140"/>
      <c r="AJ181" s="140"/>
      <c r="AK181" s="140"/>
      <c r="AL181" s="140"/>
      <c r="AM181" s="140"/>
      <c r="AN181" s="140"/>
      <c r="AO181" s="140"/>
      <c r="AP181" s="140"/>
      <c r="AQ181" s="140"/>
      <c r="AR181" s="140"/>
      <c r="AS181" s="140"/>
      <c r="AT181" s="140"/>
      <c r="AU181" s="140"/>
      <c r="AV181" s="140"/>
      <c r="AW181" s="140"/>
      <c r="AX181" s="140"/>
      <c r="AY181" s="140"/>
      <c r="AZ181" s="140"/>
      <c r="BA181" s="140"/>
      <c r="BB181" s="140"/>
      <c r="BC181" s="140"/>
      <c r="BD181" s="140"/>
      <c r="BE181" s="140"/>
      <c r="BF181" s="140"/>
      <c r="BG181" s="140"/>
      <c r="BH181" s="140"/>
      <c r="BI181" s="140"/>
      <c r="BJ181" s="140"/>
      <c r="BK181" s="140"/>
      <c r="BL181" s="140"/>
      <c r="BM181" s="140"/>
      <c r="BN181" s="140"/>
      <c r="BO181" s="140"/>
      <c r="BP181" s="140"/>
      <c r="BQ181" s="140"/>
      <c r="BR181" s="140"/>
      <c r="BS181" s="140"/>
      <c r="BT181" s="140"/>
      <c r="BU181" s="140"/>
      <c r="BV181" s="140"/>
      <c r="BW181" s="140"/>
      <c r="BX181" s="140"/>
      <c r="BY181" s="140"/>
      <c r="BZ181" s="140"/>
      <c r="CA181" s="140"/>
      <c r="CB181" s="140"/>
      <c r="CC181" s="140"/>
      <c r="CD181" s="140"/>
      <c r="CE181" s="140"/>
      <c r="CF181" s="140"/>
      <c r="CG181" s="140"/>
      <c r="CH181" s="140"/>
      <c r="CI181" s="140"/>
      <c r="CJ181" s="140"/>
      <c r="CK181" s="140"/>
      <c r="CL181" s="140"/>
      <c r="CM181" s="140"/>
      <c r="CN181" s="140"/>
      <c r="CO181" s="140"/>
      <c r="CP181" s="140"/>
      <c r="CQ181" s="140"/>
      <c r="CR181" s="140"/>
      <c r="CS181" s="140"/>
      <c r="CT181" s="140"/>
      <c r="CU181" s="140"/>
      <c r="CV181" s="140"/>
      <c r="CW181" s="140"/>
      <c r="CX181" s="140"/>
      <c r="CY181" s="140"/>
      <c r="CZ181" s="140"/>
      <c r="DA181" s="140"/>
      <c r="DB181" s="140"/>
      <c r="DC181" s="140"/>
      <c r="DD181" s="140"/>
      <c r="DE181" s="140"/>
      <c r="DF181" s="140"/>
      <c r="DG181" s="140"/>
      <c r="DH181" s="140"/>
      <c r="DI181" s="140"/>
      <c r="DJ181" s="140"/>
      <c r="DK181" s="140"/>
      <c r="DL181" s="140"/>
      <c r="DM181" s="140"/>
      <c r="DN181" s="140"/>
      <c r="DO181" s="140"/>
      <c r="DP181" s="140"/>
      <c r="DQ181" s="140"/>
    </row>
    <row r="182" spans="1:121" x14ac:dyDescent="0.3">
      <c r="A182" s="98"/>
      <c r="B182" s="169" t="s">
        <v>149</v>
      </c>
      <c r="C182" s="124" t="s">
        <v>46</v>
      </c>
      <c r="D182" s="124" t="str">
        <f>+'[6]Dimanche 14H30'!M38</f>
        <v>TIR A L'ARC NANGISSIEN</v>
      </c>
      <c r="E182" s="124" t="str">
        <f>+'[6]Dimanche 14H30'!E38</f>
        <v>SCHIDLOWER</v>
      </c>
      <c r="F182" s="124" t="str">
        <f>+'[6]Dimanche 14H30'!H38</f>
        <v>Florence</v>
      </c>
      <c r="G182" s="141" t="str">
        <f>+'[6]Dimanche 14H30'!O38</f>
        <v>D</v>
      </c>
      <c r="H182" s="141">
        <f>+'[6]9-1'!$W$18</f>
        <v>24</v>
      </c>
      <c r="I182" s="141">
        <f>+'[6]9-1'!$W$39</f>
        <v>25</v>
      </c>
      <c r="J182" s="141">
        <f t="shared" si="5"/>
        <v>49</v>
      </c>
      <c r="K182" s="32">
        <f>+'[7]Dimanche 14H30'!P38</f>
        <v>0</v>
      </c>
      <c r="L182" s="61">
        <f>+'[7]Dimanche 14H30'!Q38</f>
        <v>0</v>
      </c>
      <c r="M182" s="112" t="s">
        <v>284</v>
      </c>
      <c r="N182" s="140" t="s">
        <v>304</v>
      </c>
      <c r="O182" s="140"/>
      <c r="P182" s="140"/>
      <c r="Q182" s="140"/>
      <c r="R182" s="140"/>
      <c r="S182" s="140"/>
      <c r="T182" s="140"/>
      <c r="U182" s="140"/>
      <c r="V182" s="140"/>
      <c r="W182" s="140"/>
      <c r="X182" s="140"/>
      <c r="Y182" s="140"/>
      <c r="Z182" s="140"/>
      <c r="AA182" s="140"/>
      <c r="AB182" s="140"/>
      <c r="AC182" s="140"/>
      <c r="AD182" s="140"/>
      <c r="AE182" s="140"/>
      <c r="AF182" s="140"/>
      <c r="AG182" s="140"/>
      <c r="AH182" s="140"/>
      <c r="AI182" s="140"/>
      <c r="AJ182" s="140"/>
      <c r="AK182" s="140"/>
      <c r="AL182" s="140"/>
      <c r="AM182" s="140"/>
      <c r="AN182" s="140"/>
      <c r="AO182" s="140"/>
      <c r="AP182" s="140"/>
      <c r="AQ182" s="140"/>
      <c r="AR182" s="140"/>
      <c r="AS182" s="140"/>
      <c r="AT182" s="140"/>
      <c r="AU182" s="140"/>
      <c r="AV182" s="140"/>
      <c r="AW182" s="140"/>
      <c r="AX182" s="140"/>
      <c r="AY182" s="140"/>
      <c r="AZ182" s="140"/>
      <c r="BA182" s="140"/>
      <c r="BB182" s="140"/>
      <c r="BC182" s="140"/>
      <c r="BD182" s="140"/>
      <c r="BE182" s="140"/>
      <c r="BF182" s="140"/>
      <c r="BG182" s="140"/>
      <c r="BH182" s="140"/>
      <c r="BI182" s="140"/>
      <c r="BJ182" s="140"/>
      <c r="BK182" s="140"/>
      <c r="BL182" s="140"/>
      <c r="BM182" s="140"/>
      <c r="BN182" s="140"/>
      <c r="BO182" s="140"/>
      <c r="BP182" s="140"/>
      <c r="BQ182" s="140"/>
      <c r="BR182" s="140"/>
      <c r="BS182" s="140"/>
      <c r="BT182" s="140"/>
      <c r="BU182" s="140"/>
      <c r="BV182" s="140"/>
      <c r="BW182" s="140"/>
      <c r="BX182" s="140"/>
      <c r="BY182" s="140"/>
      <c r="BZ182" s="140"/>
      <c r="CA182" s="140"/>
      <c r="CB182" s="140"/>
      <c r="CC182" s="140"/>
      <c r="CD182" s="140"/>
      <c r="CE182" s="140"/>
      <c r="CF182" s="140"/>
      <c r="CG182" s="140"/>
      <c r="CH182" s="140"/>
      <c r="CI182" s="140"/>
      <c r="CJ182" s="140"/>
      <c r="CK182" s="140"/>
      <c r="CL182" s="140"/>
      <c r="CM182" s="140"/>
      <c r="CN182" s="140"/>
      <c r="CO182" s="140"/>
      <c r="CP182" s="140"/>
      <c r="CQ182" s="140"/>
      <c r="CR182" s="140"/>
      <c r="CS182" s="140"/>
      <c r="CT182" s="140"/>
      <c r="CU182" s="140"/>
      <c r="CV182" s="140"/>
      <c r="CW182" s="140"/>
      <c r="CX182" s="140"/>
      <c r="CY182" s="140"/>
      <c r="CZ182" s="140"/>
      <c r="DA182" s="140"/>
      <c r="DB182" s="140"/>
      <c r="DC182" s="140"/>
      <c r="DD182" s="140"/>
      <c r="DE182" s="140"/>
      <c r="DF182" s="140"/>
      <c r="DG182" s="140"/>
      <c r="DH182" s="140"/>
      <c r="DI182" s="140"/>
      <c r="DJ182" s="140"/>
      <c r="DK182" s="140"/>
      <c r="DL182" s="140"/>
      <c r="DM182" s="140"/>
      <c r="DN182" s="140"/>
      <c r="DO182" s="140"/>
      <c r="DP182" s="140"/>
      <c r="DQ182" s="140"/>
    </row>
    <row r="183" spans="1:121" ht="15" thickBot="1" x14ac:dyDescent="0.35">
      <c r="A183" s="98"/>
      <c r="B183" s="166" t="s">
        <v>149</v>
      </c>
      <c r="C183" s="167" t="s">
        <v>47</v>
      </c>
      <c r="D183" s="167" t="str">
        <f>+'[6]Dimanche 14H30'!M39</f>
        <v>CIE D'ARC DE DAMMARTIN EN GOELE</v>
      </c>
      <c r="E183" s="167" t="str">
        <f>+'[6]Dimanche 14H30'!E39</f>
        <v>NAYAGOM</v>
      </c>
      <c r="F183" s="167" t="str">
        <f>+'[6]Dimanche 14H30'!H39</f>
        <v>Nathalie</v>
      </c>
      <c r="G183" s="168" t="str">
        <f>+'[6]Dimanche 14H30'!O39</f>
        <v>D</v>
      </c>
      <c r="H183" s="168">
        <f>+'[6]9-1'!$AE$18</f>
        <v>8</v>
      </c>
      <c r="I183" s="168">
        <f>+'[6]9-1'!$AE$39</f>
        <v>2</v>
      </c>
      <c r="J183" s="168">
        <f t="shared" si="5"/>
        <v>10</v>
      </c>
      <c r="K183" s="33">
        <f>+'[7]Dimanche 14H30'!P39</f>
        <v>0</v>
      </c>
      <c r="L183" s="62">
        <f>+'[7]Dimanche 14H30'!Q39</f>
        <v>0</v>
      </c>
      <c r="M183" s="118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140"/>
      <c r="AA183" s="140"/>
      <c r="AB183" s="140"/>
      <c r="AC183" s="140"/>
      <c r="AD183" s="140"/>
      <c r="AE183" s="140"/>
      <c r="AF183" s="140"/>
      <c r="AG183" s="140"/>
      <c r="AH183" s="140"/>
      <c r="AI183" s="140"/>
      <c r="AJ183" s="140"/>
      <c r="AK183" s="140"/>
      <c r="AL183" s="140"/>
      <c r="AM183" s="140"/>
      <c r="AN183" s="140"/>
      <c r="AO183" s="140"/>
      <c r="AP183" s="140"/>
      <c r="AQ183" s="140"/>
      <c r="AR183" s="140"/>
      <c r="AS183" s="140"/>
      <c r="AT183" s="140"/>
      <c r="AU183" s="140"/>
      <c r="AV183" s="140"/>
      <c r="AW183" s="140"/>
      <c r="AX183" s="140"/>
      <c r="AY183" s="140"/>
      <c r="AZ183" s="140"/>
      <c r="BA183" s="140"/>
      <c r="BB183" s="140"/>
      <c r="BC183" s="140"/>
      <c r="BD183" s="140"/>
      <c r="BE183" s="140"/>
      <c r="BF183" s="140"/>
      <c r="BG183" s="140"/>
      <c r="BH183" s="140"/>
      <c r="BI183" s="140"/>
      <c r="BJ183" s="140"/>
      <c r="BK183" s="140"/>
      <c r="BL183" s="140"/>
      <c r="BM183" s="140"/>
      <c r="BN183" s="140"/>
      <c r="BO183" s="140"/>
      <c r="BP183" s="140"/>
      <c r="BQ183" s="140"/>
      <c r="BR183" s="140"/>
      <c r="BS183" s="140"/>
      <c r="BT183" s="140"/>
      <c r="BU183" s="140"/>
      <c r="BV183" s="140"/>
      <c r="BW183" s="140"/>
      <c r="BX183" s="140"/>
      <c r="BY183" s="140"/>
      <c r="BZ183" s="140"/>
      <c r="CA183" s="140"/>
      <c r="CB183" s="140"/>
      <c r="CC183" s="140"/>
      <c r="CD183" s="140"/>
      <c r="CE183" s="140"/>
      <c r="CF183" s="140"/>
      <c r="CG183" s="140"/>
      <c r="CH183" s="140"/>
      <c r="CI183" s="140"/>
      <c r="CJ183" s="140"/>
      <c r="CK183" s="140"/>
      <c r="CL183" s="140"/>
      <c r="CM183" s="140"/>
      <c r="CN183" s="140"/>
      <c r="CO183" s="140"/>
      <c r="CP183" s="140"/>
      <c r="CQ183" s="140"/>
      <c r="CR183" s="140"/>
      <c r="CS183" s="140"/>
      <c r="CT183" s="140"/>
      <c r="CU183" s="140"/>
      <c r="CV183" s="140"/>
      <c r="CW183" s="140"/>
      <c r="CX183" s="140"/>
      <c r="CY183" s="140"/>
      <c r="CZ183" s="140"/>
      <c r="DA183" s="140"/>
      <c r="DB183" s="140"/>
      <c r="DC183" s="140"/>
      <c r="DD183" s="140"/>
      <c r="DE183" s="140"/>
      <c r="DF183" s="140"/>
      <c r="DG183" s="140"/>
      <c r="DH183" s="140"/>
      <c r="DI183" s="140"/>
      <c r="DJ183" s="140"/>
      <c r="DK183" s="140"/>
      <c r="DL183" s="140"/>
      <c r="DM183" s="140"/>
      <c r="DN183" s="140"/>
      <c r="DO183" s="140"/>
      <c r="DP183" s="140"/>
      <c r="DQ183" s="140"/>
    </row>
    <row r="184" spans="1:121" x14ac:dyDescent="0.3">
      <c r="A184" s="98"/>
      <c r="B184" s="160" t="s">
        <v>149</v>
      </c>
      <c r="C184" s="161" t="s">
        <v>48</v>
      </c>
      <c r="D184" s="161" t="str">
        <f>+'[6]Dimanche 14H30'!M40</f>
        <v>CIE D'ARC D'ESBLY</v>
      </c>
      <c r="E184" s="161" t="str">
        <f>+'[6]Dimanche 14H30'!E40</f>
        <v>PINTARD</v>
      </c>
      <c r="F184" s="161" t="str">
        <f>+'[6]Dimanche 14H30'!H40</f>
        <v>Gregory</v>
      </c>
      <c r="G184" s="162" t="str">
        <f>+'[6]Dimanche 14H30'!O40</f>
        <v>H</v>
      </c>
      <c r="H184" s="162">
        <f>+'[6]10-1'!$G$18</f>
        <v>22</v>
      </c>
      <c r="I184" s="162">
        <f>+'[6]10-1'!$G$39</f>
        <v>27</v>
      </c>
      <c r="J184" s="162">
        <f t="shared" si="5"/>
        <v>49</v>
      </c>
      <c r="K184" s="35">
        <f>+'[7]Dimanche 14H30'!P40</f>
        <v>0</v>
      </c>
      <c r="L184" s="63">
        <f>+'[7]Dimanche 14H30'!Q40</f>
        <v>0</v>
      </c>
      <c r="M184" s="117"/>
      <c r="N184" s="140"/>
      <c r="O184" s="140"/>
      <c r="P184" s="140"/>
      <c r="Q184" s="140"/>
      <c r="R184" s="140"/>
      <c r="S184" s="140"/>
      <c r="T184" s="140"/>
      <c r="U184" s="140"/>
      <c r="V184" s="140"/>
      <c r="W184" s="140"/>
      <c r="X184" s="140"/>
      <c r="Y184" s="140"/>
      <c r="Z184" s="140"/>
      <c r="AA184" s="140"/>
      <c r="AB184" s="140"/>
      <c r="AC184" s="140"/>
      <c r="AD184" s="140"/>
      <c r="AE184" s="140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40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  <c r="BF184" s="140"/>
      <c r="BG184" s="140"/>
      <c r="BH184" s="140"/>
      <c r="BI184" s="140"/>
      <c r="BJ184" s="140"/>
      <c r="BK184" s="140"/>
      <c r="BL184" s="140"/>
      <c r="BM184" s="140"/>
      <c r="BN184" s="140"/>
      <c r="BO184" s="140"/>
      <c r="BP184" s="140"/>
      <c r="BQ184" s="140"/>
      <c r="BR184" s="140"/>
      <c r="BS184" s="140"/>
      <c r="BT184" s="140"/>
      <c r="BU184" s="140"/>
      <c r="BV184" s="140"/>
      <c r="BW184" s="140"/>
      <c r="BX184" s="140"/>
      <c r="BY184" s="140"/>
      <c r="BZ184" s="140"/>
      <c r="CA184" s="140"/>
      <c r="CB184" s="140"/>
      <c r="CC184" s="140"/>
      <c r="CD184" s="140"/>
      <c r="CE184" s="140"/>
      <c r="CF184" s="140"/>
      <c r="CG184" s="140"/>
      <c r="CH184" s="140"/>
      <c r="CI184" s="140"/>
      <c r="CJ184" s="140"/>
      <c r="CK184" s="140"/>
      <c r="CL184" s="140"/>
      <c r="CM184" s="140"/>
      <c r="CN184" s="140"/>
      <c r="CO184" s="140"/>
      <c r="CP184" s="140"/>
      <c r="CQ184" s="140"/>
      <c r="CR184" s="140"/>
      <c r="CS184" s="140"/>
      <c r="CT184" s="140"/>
      <c r="CU184" s="140"/>
      <c r="CV184" s="140"/>
      <c r="CW184" s="140"/>
      <c r="CX184" s="140"/>
      <c r="CY184" s="140"/>
      <c r="CZ184" s="140"/>
      <c r="DA184" s="140"/>
      <c r="DB184" s="140"/>
      <c r="DC184" s="140"/>
      <c r="DD184" s="140"/>
      <c r="DE184" s="140"/>
      <c r="DF184" s="140"/>
      <c r="DG184" s="140"/>
      <c r="DH184" s="140"/>
      <c r="DI184" s="140"/>
      <c r="DJ184" s="140"/>
      <c r="DK184" s="140"/>
      <c r="DL184" s="140"/>
      <c r="DM184" s="140"/>
      <c r="DN184" s="140"/>
      <c r="DO184" s="140"/>
      <c r="DP184" s="140"/>
      <c r="DQ184" s="140"/>
    </row>
    <row r="185" spans="1:121" x14ac:dyDescent="0.3">
      <c r="A185" s="98"/>
      <c r="B185" s="154" t="s">
        <v>149</v>
      </c>
      <c r="C185" s="155" t="s">
        <v>49</v>
      </c>
      <c r="D185" s="155" t="str">
        <f>+'[6]Dimanche 14H30'!M41</f>
        <v>CIE D'ARC DE SAINT PATHUS</v>
      </c>
      <c r="E185" s="155" t="str">
        <f>+'[6]Dimanche 14H30'!E41</f>
        <v>FURIO</v>
      </c>
      <c r="F185" s="155" t="str">
        <f>+'[6]Dimanche 14H30'!H41</f>
        <v>Tonio</v>
      </c>
      <c r="G185" s="156" t="str">
        <f>+'[6]Dimanche 14H30'!O41</f>
        <v>H</v>
      </c>
      <c r="H185" s="156">
        <f>+'[6]10-1'!$O$18</f>
        <v>20</v>
      </c>
      <c r="I185" s="156">
        <f>+'[6]10-1'!$O$39</f>
        <v>16</v>
      </c>
      <c r="J185" s="156">
        <f t="shared" si="5"/>
        <v>36</v>
      </c>
      <c r="K185" s="32">
        <f>+'[7]Dimanche 14H30'!P41</f>
        <v>0</v>
      </c>
      <c r="L185" s="61">
        <f>+'[7]Dimanche 14H30'!Q41</f>
        <v>0</v>
      </c>
      <c r="M185" s="112"/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  <c r="Y185" s="140"/>
      <c r="Z185" s="140"/>
      <c r="AA185" s="140"/>
      <c r="AB185" s="140"/>
      <c r="AC185" s="140"/>
      <c r="AD185" s="140"/>
      <c r="AE185" s="140"/>
      <c r="AF185" s="140"/>
      <c r="AG185" s="140"/>
      <c r="AH185" s="140"/>
      <c r="AI185" s="140"/>
      <c r="AJ185" s="140"/>
      <c r="AK185" s="140"/>
      <c r="AL185" s="140"/>
      <c r="AM185" s="140"/>
      <c r="AN185" s="140"/>
      <c r="AO185" s="140"/>
      <c r="AP185" s="140"/>
      <c r="AQ185" s="140"/>
      <c r="AR185" s="140"/>
      <c r="AS185" s="140"/>
      <c r="AT185" s="140"/>
      <c r="AU185" s="140"/>
      <c r="AV185" s="140"/>
      <c r="AW185" s="140"/>
      <c r="AX185" s="140"/>
      <c r="AY185" s="140"/>
      <c r="AZ185" s="140"/>
      <c r="BA185" s="140"/>
      <c r="BB185" s="140"/>
      <c r="BC185" s="140"/>
      <c r="BD185" s="140"/>
      <c r="BE185" s="140"/>
      <c r="BF185" s="140"/>
      <c r="BG185" s="140"/>
      <c r="BH185" s="140"/>
      <c r="BI185" s="140"/>
      <c r="BJ185" s="140"/>
      <c r="BK185" s="140"/>
      <c r="BL185" s="140"/>
      <c r="BM185" s="140"/>
      <c r="BN185" s="140"/>
      <c r="BO185" s="140"/>
      <c r="BP185" s="140"/>
      <c r="BQ185" s="140"/>
      <c r="BR185" s="140"/>
      <c r="BS185" s="140"/>
      <c r="BT185" s="140"/>
      <c r="BU185" s="140"/>
      <c r="BV185" s="140"/>
      <c r="BW185" s="140"/>
      <c r="BX185" s="140"/>
      <c r="BY185" s="140"/>
      <c r="BZ185" s="140"/>
      <c r="CA185" s="140"/>
      <c r="CB185" s="140"/>
      <c r="CC185" s="140"/>
      <c r="CD185" s="140"/>
      <c r="CE185" s="140"/>
      <c r="CF185" s="140"/>
      <c r="CG185" s="140"/>
      <c r="CH185" s="140"/>
      <c r="CI185" s="140"/>
      <c r="CJ185" s="140"/>
      <c r="CK185" s="140"/>
      <c r="CL185" s="140"/>
      <c r="CM185" s="140"/>
      <c r="CN185" s="140"/>
      <c r="CO185" s="140"/>
      <c r="CP185" s="140"/>
      <c r="CQ185" s="140"/>
      <c r="CR185" s="140"/>
      <c r="CS185" s="140"/>
      <c r="CT185" s="140"/>
      <c r="CU185" s="140"/>
      <c r="CV185" s="140"/>
      <c r="CW185" s="140"/>
      <c r="CX185" s="140"/>
      <c r="CY185" s="140"/>
      <c r="CZ185" s="140"/>
      <c r="DA185" s="140"/>
      <c r="DB185" s="140"/>
      <c r="DC185" s="140"/>
      <c r="DD185" s="140"/>
      <c r="DE185" s="140"/>
      <c r="DF185" s="140"/>
      <c r="DG185" s="140"/>
      <c r="DH185" s="140"/>
      <c r="DI185" s="140"/>
      <c r="DJ185" s="140"/>
      <c r="DK185" s="140"/>
      <c r="DL185" s="140"/>
      <c r="DM185" s="140"/>
      <c r="DN185" s="140"/>
      <c r="DO185" s="140"/>
      <c r="DP185" s="140"/>
      <c r="DQ185" s="140"/>
    </row>
    <row r="186" spans="1:121" ht="15" thickBot="1" x14ac:dyDescent="0.35">
      <c r="A186" s="98"/>
      <c r="B186" s="146" t="s">
        <v>149</v>
      </c>
      <c r="C186" s="125" t="s">
        <v>50</v>
      </c>
      <c r="D186" s="125" t="str">
        <f>+'[6]Dimanche 14H30'!M42</f>
        <v>CIE D'ARC DE MONTMORENCY</v>
      </c>
      <c r="E186" s="125" t="str">
        <f>+'[6]Dimanche 14H30'!E42</f>
        <v>NC POIRE (DIVERS)</v>
      </c>
      <c r="F186" s="125" t="str">
        <f>+'[6]Dimanche 14H30'!H42</f>
        <v>Natacha</v>
      </c>
      <c r="G186" s="142" t="str">
        <f>+'[6]Dimanche 14H30'!O42</f>
        <v>D</v>
      </c>
      <c r="H186" s="142">
        <f>+'[6]10-1'!$W$18</f>
        <v>19</v>
      </c>
      <c r="I186" s="142">
        <f>+'[6]10-1'!$W$39</f>
        <v>11</v>
      </c>
      <c r="J186" s="142">
        <f t="shared" si="5"/>
        <v>30</v>
      </c>
      <c r="K186" s="32">
        <f>+'[7]Dimanche 14H30'!P42</f>
        <v>1</v>
      </c>
      <c r="L186" s="61">
        <f>+'[7]Dimanche 14H30'!Q42</f>
        <v>13</v>
      </c>
      <c r="M186" s="112"/>
      <c r="N186" s="140" t="s">
        <v>305</v>
      </c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  <c r="Y186" s="140"/>
      <c r="Z186" s="140"/>
      <c r="AA186" s="140"/>
      <c r="AB186" s="140"/>
      <c r="AC186" s="140"/>
      <c r="AD186" s="140"/>
      <c r="AE186" s="140"/>
      <c r="AF186" s="140"/>
      <c r="AG186" s="140"/>
      <c r="AH186" s="140"/>
      <c r="AI186" s="140"/>
      <c r="AJ186" s="140"/>
      <c r="AK186" s="140"/>
      <c r="AL186" s="140"/>
      <c r="AM186" s="140"/>
      <c r="AN186" s="140"/>
      <c r="AO186" s="140"/>
      <c r="AP186" s="140"/>
      <c r="AQ186" s="140"/>
      <c r="AR186" s="140"/>
      <c r="AS186" s="140"/>
      <c r="AT186" s="140"/>
      <c r="AU186" s="140"/>
      <c r="AV186" s="140"/>
      <c r="AW186" s="140"/>
      <c r="AX186" s="140"/>
      <c r="AY186" s="140"/>
      <c r="AZ186" s="140"/>
      <c r="BA186" s="140"/>
      <c r="BB186" s="140"/>
      <c r="BC186" s="140"/>
      <c r="BD186" s="140"/>
      <c r="BE186" s="140"/>
      <c r="BF186" s="140"/>
      <c r="BG186" s="140"/>
      <c r="BH186" s="140"/>
      <c r="BI186" s="140"/>
      <c r="BJ186" s="140"/>
      <c r="BK186" s="140"/>
      <c r="BL186" s="140"/>
      <c r="BM186" s="140"/>
      <c r="BN186" s="140"/>
      <c r="BO186" s="140"/>
      <c r="BP186" s="140"/>
      <c r="BQ186" s="140"/>
      <c r="BR186" s="140"/>
      <c r="BS186" s="140"/>
      <c r="BT186" s="140"/>
      <c r="BU186" s="140"/>
      <c r="BV186" s="140"/>
      <c r="BW186" s="140"/>
      <c r="BX186" s="140"/>
      <c r="BY186" s="140"/>
      <c r="BZ186" s="140"/>
      <c r="CA186" s="140"/>
      <c r="CB186" s="140"/>
      <c r="CC186" s="140"/>
      <c r="CD186" s="140"/>
      <c r="CE186" s="140"/>
      <c r="CF186" s="140"/>
      <c r="CG186" s="140"/>
      <c r="CH186" s="140"/>
      <c r="CI186" s="140"/>
      <c r="CJ186" s="140"/>
      <c r="CK186" s="140"/>
      <c r="CL186" s="140"/>
      <c r="CM186" s="140"/>
      <c r="CN186" s="140"/>
      <c r="CO186" s="140"/>
      <c r="CP186" s="140"/>
      <c r="CQ186" s="140"/>
      <c r="CR186" s="140"/>
      <c r="CS186" s="140"/>
      <c r="CT186" s="140"/>
      <c r="CU186" s="140"/>
      <c r="CV186" s="140"/>
      <c r="CW186" s="140"/>
      <c r="CX186" s="140"/>
      <c r="CY186" s="140"/>
      <c r="CZ186" s="140"/>
      <c r="DA186" s="140"/>
      <c r="DB186" s="140"/>
      <c r="DC186" s="140"/>
      <c r="DD186" s="140"/>
      <c r="DE186" s="140"/>
      <c r="DF186" s="140"/>
      <c r="DG186" s="140"/>
      <c r="DH186" s="140"/>
      <c r="DI186" s="140"/>
      <c r="DJ186" s="140"/>
      <c r="DK186" s="140"/>
      <c r="DL186" s="140"/>
      <c r="DM186" s="140"/>
      <c r="DN186" s="140"/>
      <c r="DO186" s="140"/>
      <c r="DP186" s="140"/>
      <c r="DQ186" s="140"/>
    </row>
    <row r="187" spans="1:121" ht="15" thickBot="1" x14ac:dyDescent="0.35">
      <c r="A187" s="98"/>
      <c r="B187" s="146" t="s">
        <v>149</v>
      </c>
      <c r="C187" s="125" t="s">
        <v>51</v>
      </c>
      <c r="D187" s="125" t="str">
        <f>+'[6]Dimanche 14H30'!M43</f>
        <v>CIE VILLECRESNES</v>
      </c>
      <c r="E187" s="125" t="str">
        <f>+'[6]Dimanche 14H30'!E43</f>
        <v>DUBOIS</v>
      </c>
      <c r="F187" s="125" t="str">
        <f>+'[6]Dimanche 14H30'!H43</f>
        <v>Laure</v>
      </c>
      <c r="G187" s="142" t="str">
        <f>+'[6]Dimanche 14H30'!O43</f>
        <v>D</v>
      </c>
      <c r="H187" s="142">
        <f>+'[6]10-1'!$AE$18</f>
        <v>3</v>
      </c>
      <c r="I187" s="142">
        <f>+'[6]10-1'!$AE$39</f>
        <v>5</v>
      </c>
      <c r="J187" s="142">
        <f t="shared" si="5"/>
        <v>8</v>
      </c>
      <c r="K187" s="33">
        <f>+'[7]Dimanche 14H30'!P43</f>
        <v>0</v>
      </c>
      <c r="L187" s="62">
        <f>+'[7]Dimanche 14H30'!Q43</f>
        <v>0</v>
      </c>
      <c r="M187" s="118"/>
      <c r="N187" s="147" t="s">
        <v>306</v>
      </c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  <c r="Y187" s="140"/>
      <c r="Z187" s="140"/>
      <c r="AA187" s="140"/>
      <c r="AB187" s="140"/>
      <c r="AC187" s="140"/>
      <c r="AD187" s="140"/>
      <c r="AE187" s="140"/>
      <c r="AF187" s="140"/>
      <c r="AG187" s="140"/>
      <c r="AH187" s="140"/>
      <c r="AI187" s="140"/>
      <c r="AJ187" s="140"/>
      <c r="AK187" s="140"/>
      <c r="AL187" s="140"/>
      <c r="AM187" s="140"/>
      <c r="AN187" s="140"/>
      <c r="AO187" s="140"/>
      <c r="AP187" s="140"/>
      <c r="AQ187" s="140"/>
      <c r="AR187" s="140"/>
      <c r="AS187" s="140"/>
      <c r="AT187" s="140"/>
      <c r="AU187" s="140"/>
      <c r="AV187" s="140"/>
      <c r="AW187" s="140"/>
      <c r="AX187" s="140"/>
      <c r="AY187" s="140"/>
      <c r="AZ187" s="140"/>
      <c r="BA187" s="140"/>
      <c r="BB187" s="140"/>
      <c r="BC187" s="140"/>
      <c r="BD187" s="140"/>
      <c r="BE187" s="140"/>
      <c r="BF187" s="140"/>
      <c r="BG187" s="140"/>
      <c r="BH187" s="140"/>
      <c r="BI187" s="140"/>
      <c r="BJ187" s="140"/>
      <c r="BK187" s="140"/>
      <c r="BL187" s="140"/>
      <c r="BM187" s="140"/>
      <c r="BN187" s="140"/>
      <c r="BO187" s="140"/>
      <c r="BP187" s="140"/>
      <c r="BQ187" s="140"/>
      <c r="BR187" s="140"/>
      <c r="BS187" s="140"/>
      <c r="BT187" s="140"/>
      <c r="BU187" s="140"/>
      <c r="BV187" s="140"/>
      <c r="BW187" s="140"/>
      <c r="BX187" s="140"/>
      <c r="BY187" s="140"/>
      <c r="BZ187" s="140"/>
      <c r="CA187" s="140"/>
      <c r="CB187" s="140"/>
      <c r="CC187" s="140"/>
      <c r="CD187" s="140"/>
      <c r="CE187" s="140"/>
      <c r="CF187" s="140"/>
      <c r="CG187" s="140"/>
      <c r="CH187" s="140"/>
      <c r="CI187" s="140"/>
      <c r="CJ187" s="140"/>
      <c r="CK187" s="140"/>
      <c r="CL187" s="140"/>
      <c r="CM187" s="140"/>
      <c r="CN187" s="140"/>
      <c r="CO187" s="140"/>
      <c r="CP187" s="140"/>
      <c r="CQ187" s="140"/>
      <c r="CR187" s="140"/>
      <c r="CS187" s="140"/>
      <c r="CT187" s="140"/>
      <c r="CU187" s="140"/>
      <c r="CV187" s="140"/>
      <c r="CW187" s="140"/>
      <c r="CX187" s="140"/>
      <c r="CY187" s="140"/>
      <c r="CZ187" s="140"/>
      <c r="DA187" s="140"/>
      <c r="DB187" s="140"/>
      <c r="DC187" s="140"/>
      <c r="DD187" s="140"/>
      <c r="DE187" s="140"/>
      <c r="DF187" s="140"/>
      <c r="DG187" s="140"/>
      <c r="DH187" s="140"/>
      <c r="DI187" s="140"/>
      <c r="DJ187" s="140"/>
      <c r="DK187" s="140"/>
      <c r="DL187" s="140"/>
      <c r="DM187" s="140"/>
      <c r="DN187" s="140"/>
      <c r="DO187" s="140"/>
      <c r="DP187" s="140"/>
      <c r="DQ187" s="140"/>
    </row>
    <row r="188" spans="1:121" x14ac:dyDescent="0.3">
      <c r="A188" s="98"/>
      <c r="B188" s="160" t="s">
        <v>149</v>
      </c>
      <c r="C188" s="161" t="s">
        <v>52</v>
      </c>
      <c r="D188" s="161" t="str">
        <f>+'[6]Dimanche 14H30'!M44</f>
        <v>CIE D'ARC DE MONTMORENCY</v>
      </c>
      <c r="E188" s="161" t="str">
        <f>+'[6]Dimanche 14H30'!E44</f>
        <v>AUBRY</v>
      </c>
      <c r="F188" s="161" t="str">
        <f>+'[6]Dimanche 14H30'!H44</f>
        <v>Gilles</v>
      </c>
      <c r="G188" s="162" t="str">
        <f>+'[6]Dimanche 14H30'!O44</f>
        <v>H</v>
      </c>
      <c r="H188" s="162">
        <f>+'[6]11-1'!$G$18</f>
        <v>6</v>
      </c>
      <c r="I188" s="162">
        <f>+'[6]11-1'!$G$39</f>
        <v>11</v>
      </c>
      <c r="J188" s="162">
        <f t="shared" si="5"/>
        <v>17</v>
      </c>
      <c r="K188" s="35">
        <f>+'[7]Dimanche 14H30'!P44</f>
        <v>1</v>
      </c>
      <c r="L188" s="63">
        <f>+'[7]Dimanche 14H30'!Q44</f>
        <v>13</v>
      </c>
      <c r="M188" s="117"/>
      <c r="N188" s="140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  <c r="Y188" s="140"/>
      <c r="Z188" s="140"/>
      <c r="AA188" s="140"/>
      <c r="AB188" s="140"/>
      <c r="AC188" s="140"/>
      <c r="AD188" s="140"/>
      <c r="AE188" s="140"/>
      <c r="AF188" s="140"/>
      <c r="AG188" s="140"/>
      <c r="AH188" s="140"/>
      <c r="AI188" s="140"/>
      <c r="AJ188" s="140"/>
      <c r="AK188" s="140"/>
      <c r="AL188" s="140"/>
      <c r="AM188" s="140"/>
      <c r="AN188" s="140"/>
      <c r="AO188" s="140"/>
      <c r="AP188" s="140"/>
      <c r="AQ188" s="140"/>
      <c r="AR188" s="140"/>
      <c r="AS188" s="140"/>
      <c r="AT188" s="140"/>
      <c r="AU188" s="140"/>
      <c r="AV188" s="140"/>
      <c r="AW188" s="140"/>
      <c r="AX188" s="140"/>
      <c r="AY188" s="140"/>
      <c r="AZ188" s="140"/>
      <c r="BA188" s="140"/>
      <c r="BB188" s="140"/>
      <c r="BC188" s="140"/>
      <c r="BD188" s="140"/>
      <c r="BE188" s="140"/>
      <c r="BF188" s="140"/>
      <c r="BG188" s="140"/>
      <c r="BH188" s="140"/>
      <c r="BI188" s="140"/>
      <c r="BJ188" s="140"/>
      <c r="BK188" s="140"/>
      <c r="BL188" s="140"/>
      <c r="BM188" s="140"/>
      <c r="BN188" s="140"/>
      <c r="BO188" s="140"/>
      <c r="BP188" s="140"/>
      <c r="BQ188" s="140"/>
      <c r="BR188" s="140"/>
      <c r="BS188" s="140"/>
      <c r="BT188" s="140"/>
      <c r="BU188" s="140"/>
      <c r="BV188" s="140"/>
      <c r="BW188" s="140"/>
      <c r="BX188" s="140"/>
      <c r="BY188" s="140"/>
      <c r="BZ188" s="140"/>
      <c r="CA188" s="140"/>
      <c r="CB188" s="140"/>
      <c r="CC188" s="140"/>
      <c r="CD188" s="140"/>
      <c r="CE188" s="140"/>
      <c r="CF188" s="140"/>
      <c r="CG188" s="140"/>
      <c r="CH188" s="140"/>
      <c r="CI188" s="140"/>
      <c r="CJ188" s="140"/>
      <c r="CK188" s="140"/>
      <c r="CL188" s="140"/>
      <c r="CM188" s="140"/>
      <c r="CN188" s="140"/>
      <c r="CO188" s="140"/>
      <c r="CP188" s="140"/>
      <c r="CQ188" s="140"/>
      <c r="CR188" s="140"/>
      <c r="CS188" s="140"/>
      <c r="CT188" s="140"/>
      <c r="CU188" s="140"/>
      <c r="CV188" s="140"/>
      <c r="CW188" s="140"/>
      <c r="CX188" s="140"/>
      <c r="CY188" s="140"/>
      <c r="CZ188" s="140"/>
      <c r="DA188" s="140"/>
      <c r="DB188" s="140"/>
      <c r="DC188" s="140"/>
      <c r="DD188" s="140"/>
      <c r="DE188" s="140"/>
      <c r="DF188" s="140"/>
      <c r="DG188" s="140"/>
      <c r="DH188" s="140"/>
      <c r="DI188" s="140"/>
      <c r="DJ188" s="140"/>
      <c r="DK188" s="140"/>
      <c r="DL188" s="140"/>
      <c r="DM188" s="140"/>
      <c r="DN188" s="140"/>
      <c r="DO188" s="140"/>
      <c r="DP188" s="140"/>
      <c r="DQ188" s="140"/>
    </row>
    <row r="189" spans="1:121" x14ac:dyDescent="0.3">
      <c r="A189" s="98"/>
      <c r="B189" s="154" t="s">
        <v>149</v>
      </c>
      <c r="C189" s="155" t="s">
        <v>53</v>
      </c>
      <c r="D189" s="155" t="str">
        <f>+'[6]Dimanche 14H30'!M45</f>
        <v>CIE D'ARC D'ESBLY</v>
      </c>
      <c r="E189" s="155" t="str">
        <f>+'[6]Dimanche 14H30'!E45</f>
        <v>LECLERC</v>
      </c>
      <c r="F189" s="155" t="str">
        <f>+'[6]Dimanche 14H30'!H45</f>
        <v>Thierry</v>
      </c>
      <c r="G189" s="156" t="str">
        <f>+'[6]Dimanche 14H30'!O45</f>
        <v>H</v>
      </c>
      <c r="H189" s="156">
        <f>+'[6]11-1'!$O$18</f>
        <v>26</v>
      </c>
      <c r="I189" s="156">
        <f>+'[6]11-1'!$O$39</f>
        <v>27</v>
      </c>
      <c r="J189" s="156">
        <f t="shared" si="5"/>
        <v>53</v>
      </c>
      <c r="K189" s="32">
        <f>+'[7]Dimanche 14H30'!P45</f>
        <v>0</v>
      </c>
      <c r="L189" s="61">
        <f>+'[7]Dimanche 14H30'!Q45</f>
        <v>0</v>
      </c>
      <c r="M189" s="112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  <c r="Y189" s="140"/>
      <c r="Z189" s="140"/>
      <c r="AA189" s="140"/>
      <c r="AB189" s="140"/>
      <c r="AC189" s="140"/>
      <c r="AD189" s="140"/>
      <c r="AE189" s="140"/>
      <c r="AF189" s="140"/>
      <c r="AG189" s="140"/>
      <c r="AH189" s="140"/>
      <c r="AI189" s="140"/>
      <c r="AJ189" s="140"/>
      <c r="AK189" s="140"/>
      <c r="AL189" s="140"/>
      <c r="AM189" s="140"/>
      <c r="AN189" s="140"/>
      <c r="AO189" s="140"/>
      <c r="AP189" s="140"/>
      <c r="AQ189" s="140"/>
      <c r="AR189" s="140"/>
      <c r="AS189" s="140"/>
      <c r="AT189" s="140"/>
      <c r="AU189" s="140"/>
      <c r="AV189" s="140"/>
      <c r="AW189" s="140"/>
      <c r="AX189" s="140"/>
      <c r="AY189" s="140"/>
      <c r="AZ189" s="140"/>
      <c r="BA189" s="140"/>
      <c r="BB189" s="140"/>
      <c r="BC189" s="140"/>
      <c r="BD189" s="140"/>
      <c r="BE189" s="140"/>
      <c r="BF189" s="140"/>
      <c r="BG189" s="140"/>
      <c r="BH189" s="140"/>
      <c r="BI189" s="140"/>
      <c r="BJ189" s="140"/>
      <c r="BK189" s="140"/>
      <c r="BL189" s="140"/>
      <c r="BM189" s="140"/>
      <c r="BN189" s="140"/>
      <c r="BO189" s="140"/>
      <c r="BP189" s="140"/>
      <c r="BQ189" s="140"/>
      <c r="BR189" s="140"/>
      <c r="BS189" s="140"/>
      <c r="BT189" s="140"/>
      <c r="BU189" s="140"/>
      <c r="BV189" s="140"/>
      <c r="BW189" s="140"/>
      <c r="BX189" s="140"/>
      <c r="BY189" s="140"/>
      <c r="BZ189" s="140"/>
      <c r="CA189" s="140"/>
      <c r="CB189" s="140"/>
      <c r="CC189" s="140"/>
      <c r="CD189" s="140"/>
      <c r="CE189" s="140"/>
      <c r="CF189" s="140"/>
      <c r="CG189" s="140"/>
      <c r="CH189" s="140"/>
      <c r="CI189" s="140"/>
      <c r="CJ189" s="140"/>
      <c r="CK189" s="140"/>
      <c r="CL189" s="140"/>
      <c r="CM189" s="140"/>
      <c r="CN189" s="140"/>
      <c r="CO189" s="140"/>
      <c r="CP189" s="140"/>
      <c r="CQ189" s="140"/>
      <c r="CR189" s="140"/>
      <c r="CS189" s="140"/>
      <c r="CT189" s="140"/>
      <c r="CU189" s="140"/>
      <c r="CV189" s="140"/>
      <c r="CW189" s="140"/>
      <c r="CX189" s="140"/>
      <c r="CY189" s="140"/>
      <c r="CZ189" s="140"/>
      <c r="DA189" s="140"/>
      <c r="DB189" s="140"/>
      <c r="DC189" s="140"/>
      <c r="DD189" s="140"/>
      <c r="DE189" s="140"/>
      <c r="DF189" s="140"/>
      <c r="DG189" s="140"/>
      <c r="DH189" s="140"/>
      <c r="DI189" s="140"/>
      <c r="DJ189" s="140"/>
      <c r="DK189" s="140"/>
      <c r="DL189" s="140"/>
      <c r="DM189" s="140"/>
      <c r="DN189" s="140"/>
      <c r="DO189" s="140"/>
      <c r="DP189" s="140"/>
      <c r="DQ189" s="140"/>
    </row>
    <row r="190" spans="1:121" x14ac:dyDescent="0.3">
      <c r="A190" s="98"/>
      <c r="B190" s="154" t="s">
        <v>149</v>
      </c>
      <c r="C190" s="155" t="s">
        <v>54</v>
      </c>
      <c r="D190" s="155" t="str">
        <f>+'[6]Dimanche 14H30'!M46</f>
        <v>1ère CIE D'ARC DE VILLEPARISIS</v>
      </c>
      <c r="E190" s="155" t="str">
        <f>+'[6]Dimanche 14H30'!E46</f>
        <v>PINON</v>
      </c>
      <c r="F190" s="155" t="str">
        <f>+'[6]Dimanche 14H30'!H46</f>
        <v>Flavien</v>
      </c>
      <c r="G190" s="156" t="str">
        <f>+'[6]Dimanche 14H30'!O46</f>
        <v>H</v>
      </c>
      <c r="H190" s="156">
        <f>+'[6]11-1'!$W$18</f>
        <v>34</v>
      </c>
      <c r="I190" s="156">
        <f>+'[6]11-1'!$W$39</f>
        <v>27</v>
      </c>
      <c r="J190" s="156">
        <f t="shared" si="5"/>
        <v>61</v>
      </c>
      <c r="K190" s="32">
        <f>+'[7]Dimanche 14H30'!P46</f>
        <v>0</v>
      </c>
      <c r="L190" s="61">
        <f>+'[7]Dimanche 14H30'!Q46</f>
        <v>0</v>
      </c>
      <c r="M190" s="112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140"/>
      <c r="AA190" s="140"/>
      <c r="AB190" s="140"/>
      <c r="AC190" s="140"/>
      <c r="AD190" s="140"/>
      <c r="AE190" s="140"/>
      <c r="AF190" s="140"/>
      <c r="AG190" s="140"/>
      <c r="AH190" s="140"/>
      <c r="AI190" s="140"/>
      <c r="AJ190" s="140"/>
      <c r="AK190" s="140"/>
      <c r="AL190" s="140"/>
      <c r="AM190" s="140"/>
      <c r="AN190" s="140"/>
      <c r="AO190" s="140"/>
      <c r="AP190" s="140"/>
      <c r="AQ190" s="140"/>
      <c r="AR190" s="140"/>
      <c r="AS190" s="140"/>
      <c r="AT190" s="140"/>
      <c r="AU190" s="140"/>
      <c r="AV190" s="140"/>
      <c r="AW190" s="140"/>
      <c r="AX190" s="140"/>
      <c r="AY190" s="140"/>
      <c r="AZ190" s="140"/>
      <c r="BA190" s="140"/>
      <c r="BB190" s="140"/>
      <c r="BC190" s="140"/>
      <c r="BD190" s="140"/>
      <c r="BE190" s="140"/>
      <c r="BF190" s="140"/>
      <c r="BG190" s="140"/>
      <c r="BH190" s="140"/>
      <c r="BI190" s="140"/>
      <c r="BJ190" s="140"/>
      <c r="BK190" s="140"/>
      <c r="BL190" s="140"/>
      <c r="BM190" s="140"/>
      <c r="BN190" s="140"/>
      <c r="BO190" s="140"/>
      <c r="BP190" s="140"/>
      <c r="BQ190" s="140"/>
      <c r="BR190" s="140"/>
      <c r="BS190" s="140"/>
      <c r="BT190" s="140"/>
      <c r="BU190" s="140"/>
      <c r="BV190" s="140"/>
      <c r="BW190" s="140"/>
      <c r="BX190" s="140"/>
      <c r="BY190" s="140"/>
      <c r="BZ190" s="140"/>
      <c r="CA190" s="140"/>
      <c r="CB190" s="140"/>
      <c r="CC190" s="140"/>
      <c r="CD190" s="140"/>
      <c r="CE190" s="140"/>
      <c r="CF190" s="140"/>
      <c r="CG190" s="140"/>
      <c r="CH190" s="140"/>
      <c r="CI190" s="140"/>
      <c r="CJ190" s="140"/>
      <c r="CK190" s="140"/>
      <c r="CL190" s="140"/>
      <c r="CM190" s="140"/>
      <c r="CN190" s="140"/>
      <c r="CO190" s="140"/>
      <c r="CP190" s="140"/>
      <c r="CQ190" s="140"/>
      <c r="CR190" s="140"/>
      <c r="CS190" s="140"/>
      <c r="CT190" s="140"/>
      <c r="CU190" s="140"/>
      <c r="CV190" s="140"/>
      <c r="CW190" s="140"/>
      <c r="CX190" s="140"/>
      <c r="CY190" s="140"/>
      <c r="CZ190" s="140"/>
      <c r="DA190" s="140"/>
      <c r="DB190" s="140"/>
      <c r="DC190" s="140"/>
      <c r="DD190" s="140"/>
      <c r="DE190" s="140"/>
      <c r="DF190" s="140"/>
      <c r="DG190" s="140"/>
      <c r="DH190" s="140"/>
      <c r="DI190" s="140"/>
      <c r="DJ190" s="140"/>
      <c r="DK190" s="140"/>
      <c r="DL190" s="140"/>
      <c r="DM190" s="140"/>
      <c r="DN190" s="140"/>
      <c r="DO190" s="140"/>
      <c r="DP190" s="140"/>
      <c r="DQ190" s="140"/>
    </row>
    <row r="191" spans="1:121" ht="15" thickBot="1" x14ac:dyDescent="0.35">
      <c r="A191" s="98"/>
      <c r="B191" s="166" t="s">
        <v>149</v>
      </c>
      <c r="C191" s="167" t="s">
        <v>55</v>
      </c>
      <c r="D191" s="167" t="str">
        <f>+'[6]Dimanche 14H30'!M47</f>
        <v>CLUB ECOUEN</v>
      </c>
      <c r="E191" s="167" t="str">
        <f>+'[6]Dimanche 14H30'!E47</f>
        <v>ROGIER</v>
      </c>
      <c r="F191" s="167" t="str">
        <f>+'[6]Dimanche 14H30'!H47</f>
        <v>Patrick</v>
      </c>
      <c r="G191" s="168" t="str">
        <f>+'[6]Dimanche 14H30'!O47</f>
        <v>H</v>
      </c>
      <c r="H191" s="168">
        <f>+'[6]11-1'!$AE$18</f>
        <v>36</v>
      </c>
      <c r="I191" s="168">
        <f>+'[6]11-1'!$AE$39</f>
        <v>25</v>
      </c>
      <c r="J191" s="168">
        <f t="shared" si="5"/>
        <v>61</v>
      </c>
      <c r="K191" s="33">
        <f>+'[7]Dimanche 14H30'!P47</f>
        <v>0</v>
      </c>
      <c r="L191" s="62">
        <f>+'[7]Dimanche 14H30'!Q47</f>
        <v>0</v>
      </c>
      <c r="M191" s="118"/>
      <c r="N191" s="140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  <c r="Y191" s="140"/>
      <c r="Z191" s="140"/>
      <c r="AA191" s="140"/>
      <c r="AB191" s="140"/>
      <c r="AC191" s="140"/>
      <c r="AD191" s="140"/>
      <c r="AE191" s="140"/>
      <c r="AF191" s="140"/>
      <c r="AG191" s="140"/>
      <c r="AH191" s="140"/>
      <c r="AI191" s="140"/>
      <c r="AJ191" s="140"/>
      <c r="AK191" s="140"/>
      <c r="AL191" s="140"/>
      <c r="AM191" s="140"/>
      <c r="AN191" s="140"/>
      <c r="AO191" s="140"/>
      <c r="AP191" s="140"/>
      <c r="AQ191" s="140"/>
      <c r="AR191" s="140"/>
      <c r="AS191" s="140"/>
      <c r="AT191" s="140"/>
      <c r="AU191" s="140"/>
      <c r="AV191" s="140"/>
      <c r="AW191" s="140"/>
      <c r="AX191" s="140"/>
      <c r="AY191" s="140"/>
      <c r="AZ191" s="140"/>
      <c r="BA191" s="140"/>
      <c r="BB191" s="140"/>
      <c r="BC191" s="140"/>
      <c r="BD191" s="140"/>
      <c r="BE191" s="140"/>
      <c r="BF191" s="140"/>
      <c r="BG191" s="140"/>
      <c r="BH191" s="140"/>
      <c r="BI191" s="140"/>
      <c r="BJ191" s="140"/>
      <c r="BK191" s="140"/>
      <c r="BL191" s="140"/>
      <c r="BM191" s="140"/>
      <c r="BN191" s="140"/>
      <c r="BO191" s="140"/>
      <c r="BP191" s="140"/>
      <c r="BQ191" s="140"/>
      <c r="BR191" s="140"/>
      <c r="BS191" s="140"/>
      <c r="BT191" s="140"/>
      <c r="BU191" s="140"/>
      <c r="BV191" s="140"/>
      <c r="BW191" s="140"/>
      <c r="BX191" s="140"/>
      <c r="BY191" s="140"/>
      <c r="BZ191" s="140"/>
      <c r="CA191" s="140"/>
      <c r="CB191" s="140"/>
      <c r="CC191" s="140"/>
      <c r="CD191" s="140"/>
      <c r="CE191" s="140"/>
      <c r="CF191" s="140"/>
      <c r="CG191" s="140"/>
      <c r="CH191" s="140"/>
      <c r="CI191" s="140"/>
      <c r="CJ191" s="140"/>
      <c r="CK191" s="140"/>
      <c r="CL191" s="140"/>
      <c r="CM191" s="140"/>
      <c r="CN191" s="140"/>
      <c r="CO191" s="140"/>
      <c r="CP191" s="140"/>
      <c r="CQ191" s="140"/>
      <c r="CR191" s="140"/>
      <c r="CS191" s="140"/>
      <c r="CT191" s="140"/>
      <c r="CU191" s="140"/>
      <c r="CV191" s="140"/>
      <c r="CW191" s="140"/>
      <c r="CX191" s="140"/>
      <c r="CY191" s="140"/>
      <c r="CZ191" s="140"/>
      <c r="DA191" s="140"/>
      <c r="DB191" s="140"/>
      <c r="DC191" s="140"/>
      <c r="DD191" s="140"/>
      <c r="DE191" s="140"/>
      <c r="DF191" s="140"/>
      <c r="DG191" s="140"/>
      <c r="DH191" s="140"/>
      <c r="DI191" s="140"/>
      <c r="DJ191" s="140"/>
      <c r="DK191" s="140"/>
      <c r="DL191" s="140"/>
      <c r="DM191" s="140"/>
      <c r="DN191" s="140"/>
      <c r="DO191" s="140"/>
      <c r="DP191" s="140"/>
      <c r="DQ191" s="140"/>
    </row>
    <row r="192" spans="1:121" x14ac:dyDescent="0.3">
      <c r="A192" s="98"/>
      <c r="B192" s="160" t="s">
        <v>149</v>
      </c>
      <c r="C192" s="161" t="s">
        <v>56</v>
      </c>
      <c r="D192" s="161" t="str">
        <f>+'[6]Dimanche 14H30'!M48</f>
        <v>CIE D'ARC DE SAINT PATHUS</v>
      </c>
      <c r="E192" s="161" t="str">
        <f>+'[6]Dimanche 14H30'!E48</f>
        <v>BRUNO</v>
      </c>
      <c r="F192" s="161" t="str">
        <f>+'[6]Dimanche 14H30'!H48</f>
        <v>Maxence</v>
      </c>
      <c r="G192" s="162" t="str">
        <f>+'[6]Dimanche 14H30'!O48</f>
        <v>J</v>
      </c>
      <c r="H192" s="162">
        <f>+'[6]12-1'!$G$18</f>
        <v>16</v>
      </c>
      <c r="I192" s="162">
        <f>+'[6]12-1'!$G$39</f>
        <v>17</v>
      </c>
      <c r="J192" s="162">
        <f t="shared" si="5"/>
        <v>33</v>
      </c>
      <c r="K192" s="35">
        <f>+'[7]Dimanche 14H30'!P48</f>
        <v>0</v>
      </c>
      <c r="L192" s="63">
        <f>+'[7]Dimanche 14H30'!Q48</f>
        <v>0</v>
      </c>
      <c r="M192" s="117"/>
      <c r="N192" s="140"/>
      <c r="O192" s="140"/>
      <c r="P192" s="140"/>
      <c r="Q192" s="140"/>
      <c r="R192" s="140"/>
      <c r="S192" s="140"/>
      <c r="T192" s="140"/>
      <c r="U192" s="140"/>
      <c r="V192" s="140"/>
      <c r="W192" s="140"/>
      <c r="X192" s="140"/>
      <c r="Y192" s="140"/>
      <c r="Z192" s="140"/>
      <c r="AA192" s="140"/>
      <c r="AB192" s="140"/>
      <c r="AC192" s="140"/>
      <c r="AD192" s="140"/>
      <c r="AE192" s="140"/>
      <c r="AF192" s="140"/>
      <c r="AG192" s="140"/>
      <c r="AH192" s="140"/>
      <c r="AI192" s="140"/>
      <c r="AJ192" s="140"/>
      <c r="AK192" s="140"/>
      <c r="AL192" s="140"/>
      <c r="AM192" s="140"/>
      <c r="AN192" s="140"/>
      <c r="AO192" s="140"/>
      <c r="AP192" s="140"/>
      <c r="AQ192" s="140"/>
      <c r="AR192" s="140"/>
      <c r="AS192" s="140"/>
      <c r="AT192" s="140"/>
      <c r="AU192" s="140"/>
      <c r="AV192" s="140"/>
      <c r="AW192" s="140"/>
      <c r="AX192" s="140"/>
      <c r="AY192" s="140"/>
      <c r="AZ192" s="140"/>
      <c r="BA192" s="140"/>
      <c r="BB192" s="140"/>
      <c r="BC192" s="140"/>
      <c r="BD192" s="140"/>
      <c r="BE192" s="140"/>
      <c r="BF192" s="140"/>
      <c r="BG192" s="140"/>
      <c r="BH192" s="140"/>
      <c r="BI192" s="140"/>
      <c r="BJ192" s="140"/>
      <c r="BK192" s="140"/>
      <c r="BL192" s="140"/>
      <c r="BM192" s="140"/>
      <c r="BN192" s="140"/>
      <c r="BO192" s="140"/>
      <c r="BP192" s="140"/>
      <c r="BQ192" s="140"/>
      <c r="BR192" s="140"/>
      <c r="BS192" s="140"/>
      <c r="BT192" s="140"/>
      <c r="BU192" s="140"/>
      <c r="BV192" s="140"/>
      <c r="BW192" s="140"/>
      <c r="BX192" s="140"/>
      <c r="BY192" s="140"/>
      <c r="BZ192" s="140"/>
      <c r="CA192" s="140"/>
      <c r="CB192" s="140"/>
      <c r="CC192" s="140"/>
      <c r="CD192" s="140"/>
      <c r="CE192" s="140"/>
      <c r="CF192" s="140"/>
      <c r="CG192" s="140"/>
      <c r="CH192" s="140"/>
      <c r="CI192" s="140"/>
      <c r="CJ192" s="140"/>
      <c r="CK192" s="140"/>
      <c r="CL192" s="140"/>
      <c r="CM192" s="140"/>
      <c r="CN192" s="140"/>
      <c r="CO192" s="140"/>
      <c r="CP192" s="140"/>
      <c r="CQ192" s="140"/>
      <c r="CR192" s="140"/>
      <c r="CS192" s="140"/>
      <c r="CT192" s="140"/>
      <c r="CU192" s="140"/>
      <c r="CV192" s="140"/>
      <c r="CW192" s="140"/>
      <c r="CX192" s="140"/>
      <c r="CY192" s="140"/>
      <c r="CZ192" s="140"/>
      <c r="DA192" s="140"/>
      <c r="DB192" s="140"/>
      <c r="DC192" s="140"/>
      <c r="DD192" s="140"/>
      <c r="DE192" s="140"/>
      <c r="DF192" s="140"/>
      <c r="DG192" s="140"/>
      <c r="DH192" s="140"/>
      <c r="DI192" s="140"/>
      <c r="DJ192" s="140"/>
      <c r="DK192" s="140"/>
      <c r="DL192" s="140"/>
      <c r="DM192" s="140"/>
      <c r="DN192" s="140"/>
      <c r="DO192" s="140"/>
      <c r="DP192" s="140"/>
      <c r="DQ192" s="140"/>
    </row>
    <row r="193" spans="1:121" x14ac:dyDescent="0.3">
      <c r="A193" s="98"/>
      <c r="B193" s="169" t="s">
        <v>149</v>
      </c>
      <c r="C193" s="124" t="s">
        <v>57</v>
      </c>
      <c r="D193" s="124" t="str">
        <f>+'[6]Dimanche 14H30'!M49</f>
        <v>TIR A L'ARC NANGISSIEN</v>
      </c>
      <c r="E193" s="124" t="str">
        <f>+'[6]Dimanche 14H30'!E49</f>
        <v>BLONDEAU</v>
      </c>
      <c r="F193" s="124" t="str">
        <f>+'[6]Dimanche 14H30'!H49</f>
        <v>Christophe</v>
      </c>
      <c r="G193" s="141" t="str">
        <f>+'[6]Dimanche 14H30'!O49</f>
        <v>H</v>
      </c>
      <c r="H193" s="141">
        <f>+'[6]12-1'!$O$18</f>
        <v>33</v>
      </c>
      <c r="I193" s="141">
        <f>+'[6]12-1'!$O$39</f>
        <v>26</v>
      </c>
      <c r="J193" s="141">
        <f t="shared" si="5"/>
        <v>59</v>
      </c>
      <c r="K193" s="32">
        <f>+'[7]Dimanche 14H30'!P49</f>
        <v>0</v>
      </c>
      <c r="L193" s="61">
        <f>+'[7]Dimanche 14H30'!Q49</f>
        <v>0</v>
      </c>
      <c r="M193" s="112" t="s">
        <v>284</v>
      </c>
      <c r="N193" s="140" t="s">
        <v>304</v>
      </c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  <c r="AA193" s="140"/>
      <c r="AB193" s="140"/>
      <c r="AC193" s="140"/>
      <c r="AD193" s="140"/>
      <c r="AE193" s="140"/>
      <c r="AF193" s="140"/>
      <c r="AG193" s="140"/>
      <c r="AH193" s="140"/>
      <c r="AI193" s="140"/>
      <c r="AJ193" s="140"/>
      <c r="AK193" s="140"/>
      <c r="AL193" s="140"/>
      <c r="AM193" s="140"/>
      <c r="AN193" s="140"/>
      <c r="AO193" s="140"/>
      <c r="AP193" s="140"/>
      <c r="AQ193" s="140"/>
      <c r="AR193" s="140"/>
      <c r="AS193" s="140"/>
      <c r="AT193" s="140"/>
      <c r="AU193" s="140"/>
      <c r="AV193" s="140"/>
      <c r="AW193" s="140"/>
      <c r="AX193" s="140"/>
      <c r="AY193" s="140"/>
      <c r="AZ193" s="140"/>
      <c r="BA193" s="140"/>
      <c r="BB193" s="140"/>
      <c r="BC193" s="140"/>
      <c r="BD193" s="140"/>
      <c r="BE193" s="140"/>
      <c r="BF193" s="140"/>
      <c r="BG193" s="140"/>
      <c r="BH193" s="140"/>
      <c r="BI193" s="140"/>
      <c r="BJ193" s="140"/>
      <c r="BK193" s="140"/>
      <c r="BL193" s="140"/>
      <c r="BM193" s="140"/>
      <c r="BN193" s="140"/>
      <c r="BO193" s="140"/>
      <c r="BP193" s="140"/>
      <c r="BQ193" s="140"/>
      <c r="BR193" s="140"/>
      <c r="BS193" s="140"/>
      <c r="BT193" s="140"/>
      <c r="BU193" s="140"/>
      <c r="BV193" s="140"/>
      <c r="BW193" s="140"/>
      <c r="BX193" s="140"/>
      <c r="BY193" s="140"/>
      <c r="BZ193" s="140"/>
      <c r="CA193" s="140"/>
      <c r="CB193" s="140"/>
      <c r="CC193" s="140"/>
      <c r="CD193" s="140"/>
      <c r="CE193" s="140"/>
      <c r="CF193" s="140"/>
      <c r="CG193" s="140"/>
      <c r="CH193" s="140"/>
      <c r="CI193" s="140"/>
      <c r="CJ193" s="140"/>
      <c r="CK193" s="140"/>
      <c r="CL193" s="140"/>
      <c r="CM193" s="140"/>
      <c r="CN193" s="140"/>
      <c r="CO193" s="140"/>
      <c r="CP193" s="140"/>
      <c r="CQ193" s="140"/>
      <c r="CR193" s="140"/>
      <c r="CS193" s="140"/>
      <c r="CT193" s="140"/>
      <c r="CU193" s="140"/>
      <c r="CV193" s="140"/>
      <c r="CW193" s="140"/>
      <c r="CX193" s="140"/>
      <c r="CY193" s="140"/>
      <c r="CZ193" s="140"/>
      <c r="DA193" s="140"/>
      <c r="DB193" s="140"/>
      <c r="DC193" s="140"/>
      <c r="DD193" s="140"/>
      <c r="DE193" s="140"/>
      <c r="DF193" s="140"/>
      <c r="DG193" s="140"/>
      <c r="DH193" s="140"/>
      <c r="DI193" s="140"/>
      <c r="DJ193" s="140"/>
      <c r="DK193" s="140"/>
      <c r="DL193" s="140"/>
      <c r="DM193" s="140"/>
      <c r="DN193" s="140"/>
      <c r="DO193" s="140"/>
      <c r="DP193" s="140"/>
      <c r="DQ193" s="140"/>
    </row>
    <row r="194" spans="1:121" x14ac:dyDescent="0.3">
      <c r="A194" s="98"/>
      <c r="B194" s="154" t="s">
        <v>149</v>
      </c>
      <c r="C194" s="155" t="s">
        <v>58</v>
      </c>
      <c r="D194" s="155" t="str">
        <f>+'[6]Dimanche 14H30'!M50</f>
        <v>CLUB ECOUEN</v>
      </c>
      <c r="E194" s="155" t="str">
        <f>+'[6]Dimanche 14H30'!E50</f>
        <v>LABEAU</v>
      </c>
      <c r="F194" s="155" t="str">
        <f>+'[6]Dimanche 14H30'!H50</f>
        <v>Frédéric</v>
      </c>
      <c r="G194" s="156" t="str">
        <f>+'[6]Dimanche 14H30'!O50</f>
        <v>H</v>
      </c>
      <c r="H194" s="156">
        <f>+'[6]12-1'!$W$18</f>
        <v>23</v>
      </c>
      <c r="I194" s="156">
        <f>+'[6]12-1'!$W$39</f>
        <v>25</v>
      </c>
      <c r="J194" s="156">
        <f t="shared" si="5"/>
        <v>48</v>
      </c>
      <c r="K194" s="32">
        <f>+'[7]Dimanche 14H30'!P50</f>
        <v>0</v>
      </c>
      <c r="L194" s="61">
        <f>+'[7]Dimanche 14H30'!Q50</f>
        <v>0</v>
      </c>
      <c r="M194" s="112"/>
      <c r="N194" s="140"/>
      <c r="O194" s="140"/>
      <c r="P194" s="140"/>
      <c r="Q194" s="140"/>
      <c r="R194" s="140"/>
      <c r="S194" s="140"/>
      <c r="T194" s="140"/>
      <c r="U194" s="140"/>
      <c r="V194" s="140"/>
      <c r="W194" s="140"/>
      <c r="X194" s="140"/>
      <c r="Y194" s="140"/>
      <c r="Z194" s="140"/>
      <c r="AA194" s="140"/>
      <c r="AB194" s="140"/>
      <c r="AC194" s="140"/>
      <c r="AD194" s="140"/>
      <c r="AE194" s="140"/>
      <c r="AF194" s="140"/>
      <c r="AG194" s="140"/>
      <c r="AH194" s="140"/>
      <c r="AI194" s="140"/>
      <c r="AJ194" s="140"/>
      <c r="AK194" s="140"/>
      <c r="AL194" s="140"/>
      <c r="AM194" s="140"/>
      <c r="AN194" s="140"/>
      <c r="AO194" s="140"/>
      <c r="AP194" s="140"/>
      <c r="AQ194" s="140"/>
      <c r="AR194" s="140"/>
      <c r="AS194" s="140"/>
      <c r="AT194" s="140"/>
      <c r="AU194" s="140"/>
      <c r="AV194" s="140"/>
      <c r="AW194" s="140"/>
      <c r="AX194" s="140"/>
      <c r="AY194" s="140"/>
      <c r="AZ194" s="140"/>
      <c r="BA194" s="140"/>
      <c r="BB194" s="140"/>
      <c r="BC194" s="140"/>
      <c r="BD194" s="140"/>
      <c r="BE194" s="140"/>
      <c r="BF194" s="140"/>
      <c r="BG194" s="140"/>
      <c r="BH194" s="140"/>
      <c r="BI194" s="140"/>
      <c r="BJ194" s="140"/>
      <c r="BK194" s="140"/>
      <c r="BL194" s="140"/>
      <c r="BM194" s="140"/>
      <c r="BN194" s="140"/>
      <c r="BO194" s="140"/>
      <c r="BP194" s="140"/>
      <c r="BQ194" s="140"/>
      <c r="BR194" s="140"/>
      <c r="BS194" s="140"/>
      <c r="BT194" s="140"/>
      <c r="BU194" s="140"/>
      <c r="BV194" s="140"/>
      <c r="BW194" s="140"/>
      <c r="BX194" s="140"/>
      <c r="BY194" s="140"/>
      <c r="BZ194" s="140"/>
      <c r="CA194" s="140"/>
      <c r="CB194" s="140"/>
      <c r="CC194" s="140"/>
      <c r="CD194" s="140"/>
      <c r="CE194" s="140"/>
      <c r="CF194" s="140"/>
      <c r="CG194" s="140"/>
      <c r="CH194" s="140"/>
      <c r="CI194" s="140"/>
      <c r="CJ194" s="140"/>
      <c r="CK194" s="140"/>
      <c r="CL194" s="140"/>
      <c r="CM194" s="140"/>
      <c r="CN194" s="140"/>
      <c r="CO194" s="140"/>
      <c r="CP194" s="140"/>
      <c r="CQ194" s="140"/>
      <c r="CR194" s="140"/>
      <c r="CS194" s="140"/>
      <c r="CT194" s="140"/>
      <c r="CU194" s="140"/>
      <c r="CV194" s="140"/>
      <c r="CW194" s="140"/>
      <c r="CX194" s="140"/>
      <c r="CY194" s="140"/>
      <c r="CZ194" s="140"/>
      <c r="DA194" s="140"/>
      <c r="DB194" s="140"/>
      <c r="DC194" s="140"/>
      <c r="DD194" s="140"/>
      <c r="DE194" s="140"/>
      <c r="DF194" s="140"/>
      <c r="DG194" s="140"/>
      <c r="DH194" s="140"/>
      <c r="DI194" s="140"/>
      <c r="DJ194" s="140"/>
      <c r="DK194" s="140"/>
      <c r="DL194" s="140"/>
      <c r="DM194" s="140"/>
      <c r="DN194" s="140"/>
      <c r="DO194" s="140"/>
      <c r="DP194" s="140"/>
      <c r="DQ194" s="140"/>
    </row>
    <row r="195" spans="1:121" ht="15" thickBot="1" x14ac:dyDescent="0.35">
      <c r="A195" s="99"/>
      <c r="B195" s="170" t="s">
        <v>149</v>
      </c>
      <c r="C195" s="171" t="s">
        <v>59</v>
      </c>
      <c r="D195" s="171" t="str">
        <f>+'[6]Dimanche 14H30'!M51</f>
        <v>CSL ROSNY SOUS BOIS</v>
      </c>
      <c r="E195" s="171" t="str">
        <f>+'[6]Dimanche 14H30'!E51</f>
        <v xml:space="preserve">ROBERT </v>
      </c>
      <c r="F195" s="171" t="str">
        <f>+'[6]Dimanche 14H30'!H51</f>
        <v>Olivier</v>
      </c>
      <c r="G195" s="172" t="str">
        <f>+'[6]Dimanche 14H30'!O51</f>
        <v>H</v>
      </c>
      <c r="H195" s="172">
        <f>+'[6]12-1'!$AE$18</f>
        <v>28</v>
      </c>
      <c r="I195" s="172">
        <f>+'[6]12-1'!$AE$39</f>
        <v>34</v>
      </c>
      <c r="J195" s="172">
        <f t="shared" si="5"/>
        <v>62</v>
      </c>
      <c r="K195" s="36">
        <f>+'[7]Dimanche 14H30'!P51</f>
        <v>0</v>
      </c>
      <c r="L195" s="64">
        <f>+'[7]Dimanche 14H30'!Q51</f>
        <v>0</v>
      </c>
      <c r="M195" s="119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  <c r="Y195" s="140"/>
      <c r="Z195" s="140"/>
      <c r="AA195" s="140"/>
      <c r="AB195" s="140"/>
      <c r="AC195" s="140"/>
      <c r="AD195" s="140"/>
      <c r="AE195" s="140"/>
      <c r="AF195" s="140"/>
      <c r="AG195" s="140"/>
      <c r="AH195" s="140"/>
      <c r="AI195" s="140"/>
      <c r="AJ195" s="140"/>
      <c r="AK195" s="140"/>
      <c r="AL195" s="140"/>
      <c r="AM195" s="140"/>
      <c r="AN195" s="140"/>
      <c r="AO195" s="140"/>
      <c r="AP195" s="140"/>
      <c r="AQ195" s="140"/>
      <c r="AR195" s="140"/>
      <c r="AS195" s="140"/>
      <c r="AT195" s="140"/>
      <c r="AU195" s="140"/>
      <c r="AV195" s="140"/>
      <c r="AW195" s="140"/>
      <c r="AX195" s="140"/>
      <c r="AY195" s="140"/>
      <c r="AZ195" s="140"/>
      <c r="BA195" s="140"/>
      <c r="BB195" s="140"/>
      <c r="BC195" s="140"/>
      <c r="BD195" s="140"/>
      <c r="BE195" s="140"/>
      <c r="BF195" s="140"/>
      <c r="BG195" s="140"/>
      <c r="BH195" s="140"/>
      <c r="BI195" s="140"/>
      <c r="BJ195" s="140"/>
      <c r="BK195" s="140"/>
      <c r="BL195" s="140"/>
      <c r="BM195" s="140"/>
      <c r="BN195" s="140"/>
      <c r="BO195" s="140"/>
      <c r="BP195" s="140"/>
      <c r="BQ195" s="140"/>
      <c r="BR195" s="140"/>
      <c r="BS195" s="140"/>
      <c r="BT195" s="140"/>
      <c r="BU195" s="140"/>
      <c r="BV195" s="140"/>
      <c r="BW195" s="140"/>
      <c r="BX195" s="140"/>
      <c r="BY195" s="140"/>
      <c r="BZ195" s="140"/>
      <c r="CA195" s="140"/>
      <c r="CB195" s="140"/>
      <c r="CC195" s="140"/>
      <c r="CD195" s="140"/>
      <c r="CE195" s="140"/>
      <c r="CF195" s="140"/>
      <c r="CG195" s="140"/>
      <c r="CH195" s="140"/>
      <c r="CI195" s="140"/>
      <c r="CJ195" s="140"/>
      <c r="CK195" s="140"/>
      <c r="CL195" s="140"/>
      <c r="CM195" s="140"/>
      <c r="CN195" s="140"/>
      <c r="CO195" s="140"/>
      <c r="CP195" s="140"/>
      <c r="CQ195" s="140"/>
      <c r="CR195" s="140"/>
      <c r="CS195" s="140"/>
      <c r="CT195" s="140"/>
      <c r="CU195" s="140"/>
      <c r="CV195" s="140"/>
      <c r="CW195" s="140"/>
      <c r="CX195" s="140"/>
      <c r="CY195" s="140"/>
      <c r="CZ195" s="140"/>
      <c r="DA195" s="140"/>
      <c r="DB195" s="140"/>
      <c r="DC195" s="140"/>
      <c r="DD195" s="140"/>
      <c r="DE195" s="140"/>
      <c r="DF195" s="140"/>
      <c r="DG195" s="140"/>
      <c r="DH195" s="140"/>
      <c r="DI195" s="140"/>
      <c r="DJ195" s="140"/>
      <c r="DK195" s="140"/>
      <c r="DL195" s="140"/>
      <c r="DM195" s="140"/>
      <c r="DN195" s="140"/>
      <c r="DO195" s="140"/>
      <c r="DP195" s="140"/>
      <c r="DQ195" s="140"/>
    </row>
    <row r="196" spans="1:121" ht="15" thickTop="1" x14ac:dyDescent="0.3"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  <c r="Y196" s="140"/>
      <c r="Z196" s="140"/>
      <c r="AA196" s="140"/>
      <c r="AB196" s="140"/>
      <c r="AC196" s="140"/>
      <c r="AD196" s="140"/>
      <c r="AE196" s="140"/>
      <c r="AF196" s="140"/>
      <c r="AG196" s="140"/>
      <c r="AH196" s="140"/>
      <c r="AI196" s="140"/>
      <c r="AJ196" s="140"/>
      <c r="AK196" s="140"/>
      <c r="AL196" s="140"/>
      <c r="AM196" s="140"/>
      <c r="AN196" s="140"/>
      <c r="AO196" s="140"/>
      <c r="AP196" s="140"/>
      <c r="AQ196" s="140"/>
      <c r="AR196" s="140"/>
      <c r="AS196" s="140"/>
      <c r="AT196" s="140"/>
      <c r="AU196" s="140"/>
      <c r="AV196" s="140"/>
      <c r="AW196" s="140"/>
      <c r="AX196" s="140"/>
      <c r="AY196" s="140"/>
      <c r="AZ196" s="140"/>
      <c r="BA196" s="140"/>
      <c r="BB196" s="140"/>
      <c r="BC196" s="140"/>
      <c r="BD196" s="140"/>
      <c r="BE196" s="140"/>
      <c r="BF196" s="140"/>
      <c r="BG196" s="140"/>
      <c r="BH196" s="140"/>
      <c r="BI196" s="140"/>
      <c r="BJ196" s="140"/>
      <c r="BK196" s="140"/>
      <c r="BL196" s="140"/>
      <c r="BM196" s="140"/>
      <c r="BN196" s="140"/>
      <c r="BO196" s="140"/>
      <c r="BP196" s="140"/>
      <c r="BQ196" s="140"/>
      <c r="BR196" s="140"/>
      <c r="BS196" s="140"/>
      <c r="BT196" s="140"/>
      <c r="BU196" s="140"/>
      <c r="BV196" s="140"/>
      <c r="BW196" s="140"/>
      <c r="BX196" s="140"/>
      <c r="BY196" s="140"/>
      <c r="BZ196" s="140"/>
      <c r="CA196" s="140"/>
      <c r="CB196" s="140"/>
      <c r="CC196" s="140"/>
      <c r="CD196" s="140"/>
      <c r="CE196" s="140"/>
      <c r="CF196" s="140"/>
      <c r="CG196" s="140"/>
      <c r="CH196" s="140"/>
      <c r="CI196" s="140"/>
      <c r="CJ196" s="140"/>
      <c r="CK196" s="140"/>
      <c r="CL196" s="140"/>
      <c r="CM196" s="140"/>
      <c r="CN196" s="140"/>
      <c r="CO196" s="140"/>
      <c r="CP196" s="140"/>
      <c r="CQ196" s="140"/>
      <c r="CR196" s="140"/>
      <c r="CS196" s="140"/>
      <c r="CT196" s="140"/>
      <c r="CU196" s="140"/>
      <c r="CV196" s="140"/>
      <c r="CW196" s="140"/>
      <c r="CX196" s="140"/>
      <c r="CY196" s="140"/>
      <c r="CZ196" s="140"/>
      <c r="DA196" s="140"/>
      <c r="DB196" s="140"/>
      <c r="DC196" s="140"/>
      <c r="DD196" s="140"/>
      <c r="DE196" s="140"/>
      <c r="DF196" s="140"/>
      <c r="DG196" s="140"/>
      <c r="DH196" s="140"/>
      <c r="DI196" s="140"/>
      <c r="DJ196" s="140"/>
      <c r="DK196" s="140"/>
      <c r="DL196" s="140"/>
      <c r="DM196" s="140"/>
      <c r="DN196" s="140"/>
      <c r="DO196" s="140"/>
      <c r="DP196" s="140"/>
      <c r="DQ196" s="140"/>
    </row>
    <row r="197" spans="1:121" x14ac:dyDescent="0.3"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140"/>
      <c r="AA197" s="140"/>
      <c r="AB197" s="140"/>
      <c r="AC197" s="140"/>
      <c r="AD197" s="140"/>
      <c r="AE197" s="140"/>
      <c r="AF197" s="140"/>
      <c r="AG197" s="140"/>
      <c r="AH197" s="140"/>
      <c r="AI197" s="140"/>
      <c r="AJ197" s="140"/>
      <c r="AK197" s="140"/>
      <c r="AL197" s="140"/>
      <c r="AM197" s="140"/>
      <c r="AN197" s="140"/>
      <c r="AO197" s="140"/>
      <c r="AP197" s="140"/>
      <c r="AQ197" s="140"/>
      <c r="AR197" s="140"/>
      <c r="AS197" s="140"/>
      <c r="AT197" s="140"/>
      <c r="AU197" s="140"/>
      <c r="AV197" s="140"/>
      <c r="AW197" s="140"/>
      <c r="AX197" s="140"/>
      <c r="AY197" s="140"/>
      <c r="AZ197" s="140"/>
      <c r="BA197" s="140"/>
      <c r="BB197" s="140"/>
      <c r="BC197" s="140"/>
      <c r="BD197" s="140"/>
      <c r="BE197" s="140"/>
      <c r="BF197" s="140"/>
      <c r="BG197" s="140"/>
      <c r="BH197" s="140"/>
      <c r="BI197" s="140"/>
      <c r="BJ197" s="140"/>
      <c r="BK197" s="140"/>
      <c r="BL197" s="140"/>
      <c r="BM197" s="140"/>
      <c r="BN197" s="140"/>
      <c r="BO197" s="140"/>
      <c r="BP197" s="140"/>
      <c r="BQ197" s="140"/>
      <c r="BR197" s="140"/>
      <c r="BS197" s="140"/>
      <c r="BT197" s="140"/>
      <c r="BU197" s="140"/>
      <c r="BV197" s="140"/>
      <c r="BW197" s="140"/>
      <c r="BX197" s="140"/>
      <c r="BY197" s="140"/>
      <c r="BZ197" s="140"/>
      <c r="CA197" s="140"/>
      <c r="CB197" s="140"/>
      <c r="CC197" s="140"/>
      <c r="CD197" s="140"/>
      <c r="CE197" s="140"/>
      <c r="CF197" s="140"/>
      <c r="CG197" s="140"/>
      <c r="CH197" s="140"/>
      <c r="CI197" s="140"/>
      <c r="CJ197" s="140"/>
      <c r="CK197" s="140"/>
      <c r="CL197" s="140"/>
      <c r="CM197" s="140"/>
      <c r="CN197" s="140"/>
      <c r="CO197" s="140"/>
      <c r="CP197" s="140"/>
      <c r="CQ197" s="140"/>
      <c r="CR197" s="140"/>
      <c r="CS197" s="140"/>
      <c r="CT197" s="140"/>
      <c r="CU197" s="140"/>
      <c r="CV197" s="140"/>
      <c r="CW197" s="140"/>
      <c r="CX197" s="140"/>
      <c r="CY197" s="140"/>
      <c r="CZ197" s="140"/>
      <c r="DA197" s="140"/>
      <c r="DB197" s="140"/>
      <c r="DC197" s="140"/>
      <c r="DD197" s="140"/>
      <c r="DE197" s="140"/>
      <c r="DF197" s="140"/>
      <c r="DG197" s="140"/>
      <c r="DH197" s="140"/>
      <c r="DI197" s="140"/>
      <c r="DJ197" s="140"/>
      <c r="DK197" s="140"/>
      <c r="DL197" s="140"/>
      <c r="DM197" s="140"/>
      <c r="DN197" s="140"/>
      <c r="DO197" s="140"/>
      <c r="DP197" s="140"/>
      <c r="DQ197" s="140"/>
    </row>
  </sheetData>
  <autoFilter ref="A3:R195"/>
  <mergeCells count="5">
    <mergeCell ref="A4:A51"/>
    <mergeCell ref="A52:A99"/>
    <mergeCell ref="A100:A147"/>
    <mergeCell ref="A148:A195"/>
    <mergeCell ref="B1:L1"/>
  </mergeCells>
  <phoneticPr fontId="1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7"/>
  <sheetViews>
    <sheetView workbookViewId="0">
      <pane xSplit="2" ySplit="4" topLeftCell="C26" activePane="bottomRight" state="frozen"/>
      <selection pane="topRight" activeCell="C1" sqref="C1"/>
      <selection pane="bottomLeft" activeCell="A5" sqref="A5"/>
      <selection pane="bottomRight" activeCell="F12" sqref="F12"/>
    </sheetView>
  </sheetViews>
  <sheetFormatPr baseColWidth="10" defaultColWidth="11.109375" defaultRowHeight="14.4" x14ac:dyDescent="0.3"/>
  <cols>
    <col min="1" max="1" width="9.88671875" bestFit="1" customWidth="1"/>
    <col min="2" max="2" width="6.44140625" bestFit="1" customWidth="1"/>
    <col min="3" max="3" width="5.5546875" bestFit="1" customWidth="1"/>
    <col min="4" max="4" width="36.33203125" style="37" bestFit="1" customWidth="1"/>
    <col min="5" max="5" width="18.33203125" style="37" bestFit="1" customWidth="1"/>
    <col min="6" max="6" width="12.44140625" style="37" bestFit="1" customWidth="1"/>
    <col min="7" max="7" width="9.5546875" style="37" bestFit="1" customWidth="1"/>
    <col min="8" max="9" width="9.44140625" style="37" bestFit="1" customWidth="1"/>
    <col min="10" max="10" width="12.5546875" style="37" bestFit="1" customWidth="1"/>
    <col min="11" max="11" width="6.33203125" style="37" bestFit="1" customWidth="1"/>
    <col min="12" max="13" width="5.33203125" style="37" bestFit="1" customWidth="1"/>
    <col min="14" max="14" width="15" style="37" bestFit="1" customWidth="1"/>
    <col min="15" max="15" width="24" style="37" bestFit="1" customWidth="1"/>
    <col min="16" max="16" width="5.109375" style="37" bestFit="1" customWidth="1"/>
    <col min="17" max="17" width="12.88671875" bestFit="1" customWidth="1"/>
    <col min="18" max="18" width="6.5546875" customWidth="1"/>
    <col min="20" max="20" width="15" bestFit="1" customWidth="1"/>
  </cols>
  <sheetData>
    <row r="1" spans="1:21" x14ac:dyDescent="0.3">
      <c r="O1" s="42" t="s">
        <v>274</v>
      </c>
      <c r="Q1" s="37" t="str">
        <f>CONCATENATE(D1,E1)</f>
        <v/>
      </c>
      <c r="T1" t="s">
        <v>269</v>
      </c>
      <c r="U1">
        <v>1</v>
      </c>
    </row>
    <row r="2" spans="1:21" x14ac:dyDescent="0.3">
      <c r="B2" s="100" t="s">
        <v>206</v>
      </c>
      <c r="C2" s="100"/>
      <c r="D2" s="100" t="s">
        <v>204</v>
      </c>
      <c r="E2" s="100"/>
      <c r="F2" s="100"/>
      <c r="G2" s="100"/>
      <c r="H2" s="100"/>
      <c r="I2" s="100"/>
      <c r="J2" s="100"/>
      <c r="K2" s="100"/>
      <c r="L2" s="100"/>
      <c r="M2" s="1"/>
      <c r="N2" s="1"/>
      <c r="O2" s="45" t="s">
        <v>275</v>
      </c>
      <c r="P2" s="1"/>
      <c r="T2" t="s">
        <v>270</v>
      </c>
      <c r="U2">
        <v>2</v>
      </c>
    </row>
    <row r="3" spans="1:21" x14ac:dyDescent="0.3">
      <c r="T3" t="s">
        <v>271</v>
      </c>
      <c r="U3">
        <v>3</v>
      </c>
    </row>
    <row r="4" spans="1:21" x14ac:dyDescent="0.3">
      <c r="A4" s="41" t="str">
        <f>+'BILAN DES 4 FDM'!A3</f>
        <v xml:space="preserve"> </v>
      </c>
      <c r="B4" s="41" t="str">
        <f>+'BILAN DES 4 FDM'!B3</f>
        <v>Heure</v>
      </c>
      <c r="C4" s="41" t="str">
        <f>+'BILAN DES 4 FDM'!C3</f>
        <v>Cible</v>
      </c>
      <c r="D4" s="42" t="str">
        <f>+'BILAN DES 4 FDM'!D3</f>
        <v>Compagnie</v>
      </c>
      <c r="E4" s="42" t="str">
        <f>+'BILAN DES 4 FDM'!E3</f>
        <v>Nom</v>
      </c>
      <c r="F4" s="42" t="str">
        <f>+'BILAN DES 4 FDM'!F3</f>
        <v>Prénom</v>
      </c>
      <c r="G4" s="42" t="str">
        <f>+'BILAN DES 4 FDM'!G3</f>
        <v>Catégorie</v>
      </c>
      <c r="H4" s="42" t="str">
        <f>+'BILAN DES 4 FDM'!H3</f>
        <v>S TOTAL 1</v>
      </c>
      <c r="I4" s="42" t="str">
        <f>+'BILAN DES 4 FDM'!I3</f>
        <v>S TOTAL 2</v>
      </c>
      <c r="J4" s="42" t="str">
        <f>+'BILAN DES 4 FDM'!J3</f>
        <v>TOTAL VOLEE</v>
      </c>
      <c r="K4" s="42" t="str">
        <f>+'BILAN DES 4 FDM'!K3</f>
        <v>Repas</v>
      </c>
      <c r="L4" s="42" t="str">
        <f>+'BILAN DES 4 FDM'!L3</f>
        <v>Payé</v>
      </c>
      <c r="M4" s="42" t="str">
        <f>+'BILAN DES 4 FDM'!M3</f>
        <v>Mise</v>
      </c>
      <c r="N4" s="43" t="s">
        <v>268</v>
      </c>
      <c r="O4" s="43" t="s">
        <v>273</v>
      </c>
      <c r="P4" s="43" t="s">
        <v>268</v>
      </c>
      <c r="Q4" s="43" t="s">
        <v>276</v>
      </c>
      <c r="R4" s="44"/>
      <c r="T4" t="s">
        <v>272</v>
      </c>
      <c r="U4">
        <v>4</v>
      </c>
    </row>
    <row r="5" spans="1:21" x14ac:dyDescent="0.3">
      <c r="A5" t="str">
        <f>+'BILAN DES 4 FDM'!A4</f>
        <v>Samedi</v>
      </c>
      <c r="B5" t="str">
        <f>+'BILAN DES 4 FDM'!B4</f>
        <v>15h00</v>
      </c>
      <c r="C5" t="str">
        <f>+'BILAN DES 4 FDM'!C4</f>
        <v>1A</v>
      </c>
      <c r="D5" s="37">
        <f>+'BILAN DES 4 FDM'!D4</f>
        <v>0</v>
      </c>
      <c r="E5" s="37">
        <f>+'BILAN DES 4 FDM'!E4</f>
        <v>0</v>
      </c>
      <c r="F5" s="37">
        <f>+'BILAN DES 4 FDM'!F4</f>
        <v>0</v>
      </c>
      <c r="G5" s="37">
        <f>+'BILAN DES 4 FDM'!G4</f>
        <v>0</v>
      </c>
      <c r="H5" s="37">
        <f>+'BILAN DES 4 FDM'!H4</f>
        <v>0</v>
      </c>
      <c r="I5" s="37">
        <f>+'BILAN DES 4 FDM'!I4</f>
        <v>0</v>
      </c>
      <c r="J5" s="37">
        <f>+'BILAN DES 4 FDM'!J4</f>
        <v>0</v>
      </c>
      <c r="K5" s="37">
        <f>+'BILAN DES 4 FDM'!K4</f>
        <v>0</v>
      </c>
      <c r="L5" s="37">
        <f>+'BILAN DES 4 FDM'!L4</f>
        <v>0</v>
      </c>
      <c r="M5" s="37">
        <f>+'BILAN DES 4 FDM'!M4</f>
        <v>0</v>
      </c>
      <c r="N5" s="37" t="str">
        <f>CONCATENATE(A5,B5)</f>
        <v>Samedi15h00</v>
      </c>
      <c r="O5" s="37" t="str">
        <f>CONCATENATE(E5,F5)</f>
        <v>00</v>
      </c>
      <c r="P5" s="37">
        <f t="shared" ref="P5:P36" si="0">IF(N5=$T$1,1,IF(N5=$T$2,2,IF(N5=$T$3,3,IF(N5=$T$4,4," "))))</f>
        <v>1</v>
      </c>
      <c r="Q5" t="str">
        <f>IF(O5="00"," ",IF(COUNTIF($O$5:O5,O5)=1,"ok"," "))</f>
        <v xml:space="preserve"> </v>
      </c>
      <c r="R5" t="str">
        <f>IF(O5="00"," ",COUNTIF($O$5:$O$196,O5))</f>
        <v xml:space="preserve"> </v>
      </c>
    </row>
    <row r="6" spans="1:21" x14ac:dyDescent="0.3">
      <c r="A6" t="str">
        <f>+A5</f>
        <v>Samedi</v>
      </c>
      <c r="B6" t="str">
        <f>+'BILAN DES 4 FDM'!B5</f>
        <v>15h00</v>
      </c>
      <c r="C6" t="str">
        <f>+'BILAN DES 4 FDM'!C5</f>
        <v>1B</v>
      </c>
      <c r="D6" s="37">
        <f>+'BILAN DES 4 FDM'!D5</f>
        <v>0</v>
      </c>
      <c r="E6" s="37">
        <f>+'BILAN DES 4 FDM'!E5</f>
        <v>0</v>
      </c>
      <c r="F6" s="37">
        <f>+'BILAN DES 4 FDM'!F5</f>
        <v>0</v>
      </c>
      <c r="G6" s="37">
        <f>+'BILAN DES 4 FDM'!G5</f>
        <v>0</v>
      </c>
      <c r="H6" s="37">
        <f>+'BILAN DES 4 FDM'!H5</f>
        <v>0</v>
      </c>
      <c r="I6" s="37">
        <f>+'BILAN DES 4 FDM'!I5</f>
        <v>0</v>
      </c>
      <c r="J6" s="37">
        <f>+'BILAN DES 4 FDM'!J5</f>
        <v>0</v>
      </c>
      <c r="K6" s="37">
        <f>+'BILAN DES 4 FDM'!K5</f>
        <v>0</v>
      </c>
      <c r="L6" s="37">
        <f>+'BILAN DES 4 FDM'!L5</f>
        <v>0</v>
      </c>
      <c r="M6" s="37">
        <f>+'BILAN DES 4 FDM'!M5</f>
        <v>0</v>
      </c>
      <c r="N6" s="37" t="str">
        <f t="shared" ref="N6:N69" si="1">CONCATENATE(A6,B6)</f>
        <v>Samedi15h00</v>
      </c>
      <c r="O6" s="37" t="str">
        <f t="shared" ref="O6:O69" si="2">CONCATENATE(E6,F6)</f>
        <v>00</v>
      </c>
      <c r="P6" s="37">
        <f t="shared" si="0"/>
        <v>1</v>
      </c>
      <c r="Q6" t="str">
        <f>IF(O6="00"," ",IF(COUNTIF($O$5:O6,O6)=1,"ok"," "))</f>
        <v xml:space="preserve"> </v>
      </c>
      <c r="R6" t="str">
        <f t="shared" ref="R6:R69" si="3">IF(O6="00"," ",COUNTIF($O$5:$O$196,O6))</f>
        <v xml:space="preserve"> </v>
      </c>
    </row>
    <row r="7" spans="1:21" x14ac:dyDescent="0.3">
      <c r="A7" t="str">
        <f t="shared" ref="A7:A52" si="4">+A6</f>
        <v>Samedi</v>
      </c>
      <c r="B7" t="str">
        <f>+'BILAN DES 4 FDM'!B6</f>
        <v>15h00</v>
      </c>
      <c r="C7" t="str">
        <f>+'BILAN DES 4 FDM'!C6</f>
        <v>1C</v>
      </c>
      <c r="D7" s="37">
        <f>+'BILAN DES 4 FDM'!D6</f>
        <v>0</v>
      </c>
      <c r="E7" s="37">
        <f>+'BILAN DES 4 FDM'!E6</f>
        <v>0</v>
      </c>
      <c r="F7" s="37">
        <f>+'BILAN DES 4 FDM'!F6</f>
        <v>0</v>
      </c>
      <c r="G7" s="37">
        <f>+'BILAN DES 4 FDM'!G6</f>
        <v>0</v>
      </c>
      <c r="H7" s="37">
        <f>+'BILAN DES 4 FDM'!H6</f>
        <v>0</v>
      </c>
      <c r="I7" s="37">
        <f>+'BILAN DES 4 FDM'!I6</f>
        <v>0</v>
      </c>
      <c r="J7" s="37">
        <f>+'BILAN DES 4 FDM'!J6</f>
        <v>0</v>
      </c>
      <c r="K7" s="37">
        <f>+'BILAN DES 4 FDM'!K6</f>
        <v>0</v>
      </c>
      <c r="L7" s="37">
        <f>+'BILAN DES 4 FDM'!L6</f>
        <v>0</v>
      </c>
      <c r="M7" s="37">
        <f>+'BILAN DES 4 FDM'!M6</f>
        <v>0</v>
      </c>
      <c r="N7" s="37" t="str">
        <f t="shared" si="1"/>
        <v>Samedi15h00</v>
      </c>
      <c r="O7" s="37" t="str">
        <f t="shared" si="2"/>
        <v>00</v>
      </c>
      <c r="P7" s="37">
        <f t="shared" si="0"/>
        <v>1</v>
      </c>
      <c r="Q7" t="str">
        <f>IF(O7="00"," ",IF(COUNTIF($O$5:O7,O7)=1,"ok"," "))</f>
        <v xml:space="preserve"> </v>
      </c>
      <c r="R7" t="str">
        <f t="shared" si="3"/>
        <v xml:space="preserve"> </v>
      </c>
    </row>
    <row r="8" spans="1:21" x14ac:dyDescent="0.3">
      <c r="A8" t="str">
        <f t="shared" si="4"/>
        <v>Samedi</v>
      </c>
      <c r="B8" t="str">
        <f>+'BILAN DES 4 FDM'!B7</f>
        <v>15h00</v>
      </c>
      <c r="C8" t="str">
        <f>+'BILAN DES 4 FDM'!C7</f>
        <v>1D</v>
      </c>
      <c r="D8" s="37">
        <f>+'BILAN DES 4 FDM'!D7</f>
        <v>0</v>
      </c>
      <c r="E8" s="37">
        <f>+'BILAN DES 4 FDM'!E7</f>
        <v>0</v>
      </c>
      <c r="F8" s="37">
        <f>+'BILAN DES 4 FDM'!F7</f>
        <v>0</v>
      </c>
      <c r="G8" s="37">
        <f>+'BILAN DES 4 FDM'!G7</f>
        <v>0</v>
      </c>
      <c r="H8" s="37">
        <f>+'BILAN DES 4 FDM'!H7</f>
        <v>0</v>
      </c>
      <c r="I8" s="37">
        <f>+'BILAN DES 4 FDM'!I7</f>
        <v>0</v>
      </c>
      <c r="J8" s="37">
        <f>+'BILAN DES 4 FDM'!J7</f>
        <v>0</v>
      </c>
      <c r="K8" s="37">
        <f>+'BILAN DES 4 FDM'!K7</f>
        <v>0</v>
      </c>
      <c r="L8" s="37">
        <f>+'BILAN DES 4 FDM'!L7</f>
        <v>0</v>
      </c>
      <c r="M8" s="37">
        <f>+'BILAN DES 4 FDM'!M7</f>
        <v>0</v>
      </c>
      <c r="N8" s="37" t="str">
        <f t="shared" si="1"/>
        <v>Samedi15h00</v>
      </c>
      <c r="O8" s="37" t="str">
        <f t="shared" si="2"/>
        <v>00</v>
      </c>
      <c r="P8" s="37">
        <f t="shared" si="0"/>
        <v>1</v>
      </c>
      <c r="Q8" t="str">
        <f>IF(O8="00"," ",IF(COUNTIF($O$5:O8,O8)=1,"ok"," "))</f>
        <v xml:space="preserve"> </v>
      </c>
      <c r="R8" t="str">
        <f t="shared" si="3"/>
        <v xml:space="preserve"> </v>
      </c>
    </row>
    <row r="9" spans="1:21" x14ac:dyDescent="0.3">
      <c r="A9" t="str">
        <f t="shared" si="4"/>
        <v>Samedi</v>
      </c>
      <c r="B9" t="str">
        <f>+'BILAN DES 4 FDM'!B8</f>
        <v>15h00</v>
      </c>
      <c r="C9" t="str">
        <f>+'BILAN DES 4 FDM'!C8</f>
        <v>2A</v>
      </c>
      <c r="D9" s="37">
        <f>+'BILAN DES 4 FDM'!D8</f>
        <v>0</v>
      </c>
      <c r="E9" s="37">
        <f>+'BILAN DES 4 FDM'!E8</f>
        <v>0</v>
      </c>
      <c r="F9" s="37">
        <f>+'BILAN DES 4 FDM'!F8</f>
        <v>0</v>
      </c>
      <c r="G9" s="37">
        <f>+'BILAN DES 4 FDM'!G8</f>
        <v>0</v>
      </c>
      <c r="H9" s="37">
        <f>+'BILAN DES 4 FDM'!H8</f>
        <v>0</v>
      </c>
      <c r="I9" s="37">
        <f>+'BILAN DES 4 FDM'!I8</f>
        <v>0</v>
      </c>
      <c r="J9" s="37">
        <f>+'BILAN DES 4 FDM'!J8</f>
        <v>0</v>
      </c>
      <c r="K9" s="37">
        <f>+'BILAN DES 4 FDM'!K8</f>
        <v>0</v>
      </c>
      <c r="L9" s="37">
        <f>+'BILAN DES 4 FDM'!L8</f>
        <v>0</v>
      </c>
      <c r="M9" s="37">
        <f>+'BILAN DES 4 FDM'!M8</f>
        <v>0</v>
      </c>
      <c r="N9" s="37" t="str">
        <f t="shared" si="1"/>
        <v>Samedi15h00</v>
      </c>
      <c r="O9" s="37" t="str">
        <f t="shared" si="2"/>
        <v>00</v>
      </c>
      <c r="P9" s="37">
        <f t="shared" si="0"/>
        <v>1</v>
      </c>
      <c r="Q9" t="str">
        <f>IF(O9="00"," ",IF(COUNTIF($O$5:O9,O9)=1,"ok"," "))</f>
        <v xml:space="preserve"> </v>
      </c>
      <c r="R9" t="str">
        <f t="shared" si="3"/>
        <v xml:space="preserve"> </v>
      </c>
    </row>
    <row r="10" spans="1:21" x14ac:dyDescent="0.3">
      <c r="A10" t="str">
        <f t="shared" si="4"/>
        <v>Samedi</v>
      </c>
      <c r="B10" t="str">
        <f>+'BILAN DES 4 FDM'!B9</f>
        <v>15h00</v>
      </c>
      <c r="C10" t="str">
        <f>+'BILAN DES 4 FDM'!C9</f>
        <v>2B</v>
      </c>
      <c r="D10" s="37">
        <f>+'BILAN DES 4 FDM'!D9</f>
        <v>0</v>
      </c>
      <c r="E10" s="37">
        <f>+'BILAN DES 4 FDM'!E9</f>
        <v>0</v>
      </c>
      <c r="F10" s="37">
        <f>+'BILAN DES 4 FDM'!F9</f>
        <v>0</v>
      </c>
      <c r="G10" s="37">
        <f>+'BILAN DES 4 FDM'!G9</f>
        <v>0</v>
      </c>
      <c r="H10" s="37">
        <f>+'BILAN DES 4 FDM'!H9</f>
        <v>0</v>
      </c>
      <c r="I10" s="37">
        <f>+'BILAN DES 4 FDM'!I9</f>
        <v>0</v>
      </c>
      <c r="J10" s="37">
        <f>+'BILAN DES 4 FDM'!J9</f>
        <v>0</v>
      </c>
      <c r="K10" s="37">
        <f>+'BILAN DES 4 FDM'!K9</f>
        <v>0</v>
      </c>
      <c r="L10" s="37">
        <f>+'BILAN DES 4 FDM'!L9</f>
        <v>0</v>
      </c>
      <c r="M10" s="37">
        <f>+'BILAN DES 4 FDM'!M9</f>
        <v>0</v>
      </c>
      <c r="N10" s="37" t="str">
        <f t="shared" si="1"/>
        <v>Samedi15h00</v>
      </c>
      <c r="O10" s="37" t="str">
        <f t="shared" si="2"/>
        <v>00</v>
      </c>
      <c r="P10" s="37">
        <f t="shared" si="0"/>
        <v>1</v>
      </c>
      <c r="Q10" t="str">
        <f>IF(O10="00"," ",IF(COUNTIF($O$5:O10,O10)=1,"ok"," "))</f>
        <v xml:space="preserve"> </v>
      </c>
      <c r="R10" t="str">
        <f t="shared" si="3"/>
        <v xml:space="preserve"> </v>
      </c>
    </row>
    <row r="11" spans="1:21" x14ac:dyDescent="0.3">
      <c r="A11" t="str">
        <f t="shared" si="4"/>
        <v>Samedi</v>
      </c>
      <c r="B11" t="str">
        <f>+'BILAN DES 4 FDM'!B10</f>
        <v>15h00</v>
      </c>
      <c r="C11" t="str">
        <f>+'BILAN DES 4 FDM'!C10</f>
        <v>2C</v>
      </c>
      <c r="D11" s="37">
        <f>+'BILAN DES 4 FDM'!D10</f>
        <v>0</v>
      </c>
      <c r="E11" s="37">
        <f>+'BILAN DES 4 FDM'!E10</f>
        <v>0</v>
      </c>
      <c r="F11" s="37">
        <f>+'BILAN DES 4 FDM'!F10</f>
        <v>0</v>
      </c>
      <c r="G11" s="37">
        <f>+'BILAN DES 4 FDM'!G10</f>
        <v>0</v>
      </c>
      <c r="H11" s="37">
        <f>+'BILAN DES 4 FDM'!H10</f>
        <v>0</v>
      </c>
      <c r="I11" s="37">
        <f>+'BILAN DES 4 FDM'!I10</f>
        <v>0</v>
      </c>
      <c r="J11" s="37">
        <f>+'BILAN DES 4 FDM'!J10</f>
        <v>0</v>
      </c>
      <c r="K11" s="37">
        <f>+'BILAN DES 4 FDM'!K10</f>
        <v>0</v>
      </c>
      <c r="L11" s="37">
        <f>+'BILAN DES 4 FDM'!L10</f>
        <v>0</v>
      </c>
      <c r="M11" s="37">
        <f>+'BILAN DES 4 FDM'!M10</f>
        <v>0</v>
      </c>
      <c r="N11" s="37" t="str">
        <f t="shared" si="1"/>
        <v>Samedi15h00</v>
      </c>
      <c r="O11" s="37" t="str">
        <f t="shared" si="2"/>
        <v>00</v>
      </c>
      <c r="P11" s="37">
        <f t="shared" si="0"/>
        <v>1</v>
      </c>
      <c r="Q11" t="str">
        <f>IF(O11="00"," ",IF(COUNTIF($O$5:O11,O11)=1,"ok"," "))</f>
        <v xml:space="preserve"> </v>
      </c>
      <c r="R11" t="str">
        <f t="shared" si="3"/>
        <v xml:space="preserve"> </v>
      </c>
    </row>
    <row r="12" spans="1:21" x14ac:dyDescent="0.3">
      <c r="A12" t="str">
        <f t="shared" si="4"/>
        <v>Samedi</v>
      </c>
      <c r="B12" t="str">
        <f>+'BILAN DES 4 FDM'!B11</f>
        <v>15h00</v>
      </c>
      <c r="C12" t="str">
        <f>+'BILAN DES 4 FDM'!C11</f>
        <v>2D</v>
      </c>
      <c r="D12" s="37">
        <f>+'BILAN DES 4 FDM'!D11</f>
        <v>0</v>
      </c>
      <c r="E12" s="37">
        <f>+'BILAN DES 4 FDM'!E11</f>
        <v>0</v>
      </c>
      <c r="F12" s="37">
        <f>+'BILAN DES 4 FDM'!F11</f>
        <v>0</v>
      </c>
      <c r="G12" s="37">
        <f>+'BILAN DES 4 FDM'!G11</f>
        <v>0</v>
      </c>
      <c r="H12" s="37">
        <f>+'BILAN DES 4 FDM'!H11</f>
        <v>0</v>
      </c>
      <c r="I12" s="37">
        <f>+'BILAN DES 4 FDM'!I11</f>
        <v>0</v>
      </c>
      <c r="J12" s="37">
        <f>+'BILAN DES 4 FDM'!J11</f>
        <v>0</v>
      </c>
      <c r="K12" s="37">
        <f>+'BILAN DES 4 FDM'!K11</f>
        <v>0</v>
      </c>
      <c r="L12" s="37">
        <f>+'BILAN DES 4 FDM'!L11</f>
        <v>0</v>
      </c>
      <c r="M12" s="37">
        <f>+'BILAN DES 4 FDM'!M11</f>
        <v>0</v>
      </c>
      <c r="N12" s="37" t="str">
        <f t="shared" si="1"/>
        <v>Samedi15h00</v>
      </c>
      <c r="O12" s="37" t="str">
        <f t="shared" si="2"/>
        <v>00</v>
      </c>
      <c r="P12" s="37">
        <f t="shared" si="0"/>
        <v>1</v>
      </c>
      <c r="Q12" t="str">
        <f>IF(O12="00"," ",IF(COUNTIF($O$5:O12,O12)=1,"ok"," "))</f>
        <v xml:space="preserve"> </v>
      </c>
      <c r="R12" t="str">
        <f t="shared" si="3"/>
        <v xml:space="preserve"> </v>
      </c>
    </row>
    <row r="13" spans="1:21" x14ac:dyDescent="0.3">
      <c r="A13" t="str">
        <f t="shared" si="4"/>
        <v>Samedi</v>
      </c>
      <c r="B13" t="str">
        <f>+'BILAN DES 4 FDM'!B12</f>
        <v>15h00</v>
      </c>
      <c r="C13" t="str">
        <f>+'BILAN DES 4 FDM'!C12</f>
        <v>3A</v>
      </c>
      <c r="D13" s="37" t="str">
        <f>+'BILAN DES 4 FDM'!D12</f>
        <v>CIE D'ARC DE LOUVRES</v>
      </c>
      <c r="E13" s="37" t="str">
        <f>+'BILAN DES 4 FDM'!E12</f>
        <v>KUSNIERZ</v>
      </c>
      <c r="F13" s="37" t="str">
        <f>+'BILAN DES 4 FDM'!F12</f>
        <v>Patrice</v>
      </c>
      <c r="G13" s="37" t="str">
        <f>+'BILAN DES 4 FDM'!G12</f>
        <v>H</v>
      </c>
      <c r="H13" s="37">
        <f>+'BILAN DES 4 FDM'!H12</f>
        <v>26</v>
      </c>
      <c r="I13" s="37">
        <f>+'BILAN DES 4 FDM'!I12</f>
        <v>33</v>
      </c>
      <c r="J13" s="37">
        <f>+'BILAN DES 4 FDM'!J12</f>
        <v>59</v>
      </c>
      <c r="K13" s="37">
        <f>+'BILAN DES 4 FDM'!K12</f>
        <v>0</v>
      </c>
      <c r="L13" s="37">
        <f>+'BILAN DES 4 FDM'!L12</f>
        <v>0</v>
      </c>
      <c r="M13" s="37">
        <f>+'BILAN DES 4 FDM'!M12</f>
        <v>0</v>
      </c>
      <c r="N13" s="37" t="str">
        <f t="shared" si="1"/>
        <v>Samedi15h00</v>
      </c>
      <c r="O13" s="37" t="str">
        <f t="shared" si="2"/>
        <v>KUSNIERZPatrice</v>
      </c>
      <c r="P13" s="37">
        <f t="shared" si="0"/>
        <v>1</v>
      </c>
      <c r="Q13" t="str">
        <f>IF(O13="00"," ",IF(COUNTIF($O$5:O13,O13)=1,"ok"," "))</f>
        <v>ok</v>
      </c>
      <c r="R13">
        <f t="shared" si="3"/>
        <v>1</v>
      </c>
    </row>
    <row r="14" spans="1:21" x14ac:dyDescent="0.3">
      <c r="A14" t="str">
        <f t="shared" si="4"/>
        <v>Samedi</v>
      </c>
      <c r="B14" t="str">
        <f>+'BILAN DES 4 FDM'!B13</f>
        <v>15h00</v>
      </c>
      <c r="C14" t="str">
        <f>+'BILAN DES 4 FDM'!C13</f>
        <v>3B</v>
      </c>
      <c r="D14" s="37">
        <f>+'BILAN DES 4 FDM'!D13</f>
        <v>0</v>
      </c>
      <c r="E14" s="37">
        <f>+'BILAN DES 4 FDM'!E13</f>
        <v>0</v>
      </c>
      <c r="F14" s="37">
        <f>+'BILAN DES 4 FDM'!F13</f>
        <v>0</v>
      </c>
      <c r="G14" s="37">
        <f>+'BILAN DES 4 FDM'!G13</f>
        <v>0</v>
      </c>
      <c r="H14" s="37">
        <f>+'BILAN DES 4 FDM'!H13</f>
        <v>0</v>
      </c>
      <c r="I14" s="37">
        <f>+'BILAN DES 4 FDM'!I13</f>
        <v>0</v>
      </c>
      <c r="J14" s="37">
        <f>+'BILAN DES 4 FDM'!J13</f>
        <v>0</v>
      </c>
      <c r="K14" s="37">
        <f>+'BILAN DES 4 FDM'!K13</f>
        <v>0</v>
      </c>
      <c r="L14" s="37">
        <f>+'BILAN DES 4 FDM'!L13</f>
        <v>0</v>
      </c>
      <c r="M14" s="37">
        <f>+'BILAN DES 4 FDM'!M13</f>
        <v>0</v>
      </c>
      <c r="N14" s="37" t="str">
        <f t="shared" si="1"/>
        <v>Samedi15h00</v>
      </c>
      <c r="O14" s="37" t="str">
        <f t="shared" si="2"/>
        <v>00</v>
      </c>
      <c r="P14" s="37">
        <f t="shared" si="0"/>
        <v>1</v>
      </c>
      <c r="Q14" t="str">
        <f>IF(O14="00"," ",IF(COUNTIF($O$5:O14,O14)=1,"ok"," "))</f>
        <v xml:space="preserve"> </v>
      </c>
      <c r="R14" t="str">
        <f t="shared" si="3"/>
        <v xml:space="preserve"> </v>
      </c>
    </row>
    <row r="15" spans="1:21" x14ac:dyDescent="0.3">
      <c r="A15" t="str">
        <f t="shared" si="4"/>
        <v>Samedi</v>
      </c>
      <c r="B15" t="str">
        <f>+'BILAN DES 4 FDM'!B14</f>
        <v>15h00</v>
      </c>
      <c r="C15" t="str">
        <f>+'BILAN DES 4 FDM'!C14</f>
        <v>3C</v>
      </c>
      <c r="D15" s="37" t="str">
        <f>+'BILAN DES 4 FDM'!D14</f>
        <v>ARCHERS DE LA TERRE BRULEE</v>
      </c>
      <c r="E15" s="37" t="str">
        <f>+'BILAN DES 4 FDM'!E14</f>
        <v>COLLOMBET</v>
      </c>
      <c r="F15" s="37" t="str">
        <f>+'BILAN DES 4 FDM'!F14</f>
        <v>Romain</v>
      </c>
      <c r="G15" s="37" t="str">
        <f>+'BILAN DES 4 FDM'!G14</f>
        <v>H</v>
      </c>
      <c r="H15" s="37">
        <f>+'BILAN DES 4 FDM'!H14</f>
        <v>35</v>
      </c>
      <c r="I15" s="37">
        <f>+'BILAN DES 4 FDM'!I14</f>
        <v>20</v>
      </c>
      <c r="J15" s="37">
        <f>+'BILAN DES 4 FDM'!J14</f>
        <v>55</v>
      </c>
      <c r="K15" s="37">
        <f>+'BILAN DES 4 FDM'!K14</f>
        <v>0</v>
      </c>
      <c r="L15" s="37">
        <f>+'BILAN DES 4 FDM'!L14</f>
        <v>0</v>
      </c>
      <c r="M15" s="37">
        <f>+'BILAN DES 4 FDM'!M14</f>
        <v>0</v>
      </c>
      <c r="N15" s="37" t="str">
        <f t="shared" si="1"/>
        <v>Samedi15h00</v>
      </c>
      <c r="O15" s="37" t="str">
        <f t="shared" si="2"/>
        <v>COLLOMBETRomain</v>
      </c>
      <c r="P15" s="37">
        <f t="shared" si="0"/>
        <v>1</v>
      </c>
      <c r="Q15" t="str">
        <f>IF(O15="00"," ",IF(COUNTIF($O$5:O15,O15)=1,"ok"," "))</f>
        <v>ok</v>
      </c>
      <c r="R15">
        <f t="shared" si="3"/>
        <v>1</v>
      </c>
    </row>
    <row r="16" spans="1:21" x14ac:dyDescent="0.3">
      <c r="A16" t="str">
        <f t="shared" si="4"/>
        <v>Samedi</v>
      </c>
      <c r="B16" t="str">
        <f>+'BILAN DES 4 FDM'!B15</f>
        <v>15h00</v>
      </c>
      <c r="C16" t="str">
        <f>+'BILAN DES 4 FDM'!C15</f>
        <v>3D</v>
      </c>
      <c r="D16" s="37" t="str">
        <f>+'BILAN DES 4 FDM'!D15</f>
        <v>CIE D'ARC DE MITRY MORY</v>
      </c>
      <c r="E16" s="37" t="str">
        <f>+'BILAN DES 4 FDM'!E15</f>
        <v>BRILLANT</v>
      </c>
      <c r="F16" s="37" t="str">
        <f>+'BILAN DES 4 FDM'!F15</f>
        <v>Corinne</v>
      </c>
      <c r="G16" s="37" t="str">
        <f>+'BILAN DES 4 FDM'!G15</f>
        <v>D</v>
      </c>
      <c r="H16" s="37">
        <f>+'BILAN DES 4 FDM'!H15</f>
        <v>3</v>
      </c>
      <c r="I16" s="37">
        <f>+'BILAN DES 4 FDM'!I15</f>
        <v>3</v>
      </c>
      <c r="J16" s="37">
        <f>+'BILAN DES 4 FDM'!J15</f>
        <v>6</v>
      </c>
      <c r="K16" s="37">
        <f>+'BILAN DES 4 FDM'!K15</f>
        <v>0</v>
      </c>
      <c r="L16" s="37">
        <f>+'BILAN DES 4 FDM'!L15</f>
        <v>0</v>
      </c>
      <c r="M16" s="37">
        <f>+'BILAN DES 4 FDM'!M15</f>
        <v>0</v>
      </c>
      <c r="N16" s="37" t="str">
        <f t="shared" si="1"/>
        <v>Samedi15h00</v>
      </c>
      <c r="O16" s="37" t="str">
        <f t="shared" si="2"/>
        <v>BRILLANTCorinne</v>
      </c>
      <c r="P16" s="37">
        <f t="shared" si="0"/>
        <v>1</v>
      </c>
      <c r="Q16" t="str">
        <f>IF(O16="00"," ",IF(COUNTIF($O$5:O16,O16)=1,"ok"," "))</f>
        <v>ok</v>
      </c>
      <c r="R16">
        <f t="shared" si="3"/>
        <v>1</v>
      </c>
    </row>
    <row r="17" spans="1:18" x14ac:dyDescent="0.3">
      <c r="A17" t="str">
        <f t="shared" si="4"/>
        <v>Samedi</v>
      </c>
      <c r="B17" t="str">
        <f>+'BILAN DES 4 FDM'!B16</f>
        <v>15h00</v>
      </c>
      <c r="C17" t="str">
        <f>+'BILAN DES 4 FDM'!C16</f>
        <v>4A</v>
      </c>
      <c r="D17" s="37" t="str">
        <f>+'BILAN DES 4 FDM'!D16</f>
        <v>CIE D'ARC DE LOUVRES</v>
      </c>
      <c r="E17" s="37" t="str">
        <f>+'BILAN DES 4 FDM'!E16</f>
        <v>SOMPS BARADAT</v>
      </c>
      <c r="F17" s="37" t="str">
        <f>+'BILAN DES 4 FDM'!F16</f>
        <v>Eric</v>
      </c>
      <c r="G17" s="37" t="str">
        <f>+'BILAN DES 4 FDM'!G16</f>
        <v>H</v>
      </c>
      <c r="H17" s="37">
        <f>+'BILAN DES 4 FDM'!H16</f>
        <v>16</v>
      </c>
      <c r="I17" s="37">
        <f>+'BILAN DES 4 FDM'!I16</f>
        <v>6</v>
      </c>
      <c r="J17" s="37">
        <f>+'BILAN DES 4 FDM'!J16</f>
        <v>22</v>
      </c>
      <c r="K17" s="37">
        <f>+'BILAN DES 4 FDM'!K16</f>
        <v>0</v>
      </c>
      <c r="L17" s="37">
        <f>+'BILAN DES 4 FDM'!L16</f>
        <v>0</v>
      </c>
      <c r="M17" s="37">
        <f>+'BILAN DES 4 FDM'!M16</f>
        <v>0</v>
      </c>
      <c r="N17" s="37" t="str">
        <f t="shared" si="1"/>
        <v>Samedi15h00</v>
      </c>
      <c r="O17" s="37" t="str">
        <f t="shared" si="2"/>
        <v>SOMPS BARADATEric</v>
      </c>
      <c r="P17" s="37">
        <f t="shared" si="0"/>
        <v>1</v>
      </c>
      <c r="Q17" t="str">
        <f>IF(O17="00"," ",IF(COUNTIF($O$5:O17,O17)=1,"ok"," "))</f>
        <v>ok</v>
      </c>
      <c r="R17">
        <f t="shared" si="3"/>
        <v>1</v>
      </c>
    </row>
    <row r="18" spans="1:18" x14ac:dyDescent="0.3">
      <c r="A18" t="str">
        <f t="shared" si="4"/>
        <v>Samedi</v>
      </c>
      <c r="B18" t="str">
        <f>+'BILAN DES 4 FDM'!B17</f>
        <v>15h00</v>
      </c>
      <c r="C18" t="str">
        <f>+'BILAN DES 4 FDM'!C17</f>
        <v>4B</v>
      </c>
      <c r="D18" s="37" t="str">
        <f>+'BILAN DES 4 FDM'!D17</f>
        <v>ARCHERS TROUBADOURS</v>
      </c>
      <c r="E18" s="37" t="str">
        <f>+'BILAN DES 4 FDM'!E17</f>
        <v>PINGUENET</v>
      </c>
      <c r="F18" s="37" t="str">
        <f>+'BILAN DES 4 FDM'!F17</f>
        <v>Bruno</v>
      </c>
      <c r="G18" s="37" t="str">
        <f>+'BILAN DES 4 FDM'!G17</f>
        <v>H</v>
      </c>
      <c r="H18" s="37">
        <f>+'BILAN DES 4 FDM'!H17</f>
        <v>7</v>
      </c>
      <c r="I18" s="37">
        <f>+'BILAN DES 4 FDM'!I17</f>
        <v>10</v>
      </c>
      <c r="J18" s="37">
        <f>+'BILAN DES 4 FDM'!J17</f>
        <v>17</v>
      </c>
      <c r="K18" s="37">
        <f>+'BILAN DES 4 FDM'!K17</f>
        <v>0</v>
      </c>
      <c r="L18" s="37">
        <f>+'BILAN DES 4 FDM'!L17</f>
        <v>0</v>
      </c>
      <c r="M18" s="37">
        <f>+'BILAN DES 4 FDM'!M17</f>
        <v>0</v>
      </c>
      <c r="N18" s="37" t="str">
        <f t="shared" si="1"/>
        <v>Samedi15h00</v>
      </c>
      <c r="O18" s="37" t="str">
        <f t="shared" si="2"/>
        <v>PINGUENETBruno</v>
      </c>
      <c r="P18" s="37">
        <f t="shared" si="0"/>
        <v>1</v>
      </c>
      <c r="Q18" t="str">
        <f>IF(O18="00"," ",IF(COUNTIF($O$5:O18,O18)=1,"ok"," "))</f>
        <v>ok</v>
      </c>
      <c r="R18">
        <f t="shared" si="3"/>
        <v>1</v>
      </c>
    </row>
    <row r="19" spans="1:18" x14ac:dyDescent="0.3">
      <c r="A19" t="str">
        <f t="shared" si="4"/>
        <v>Samedi</v>
      </c>
      <c r="B19" t="str">
        <f>+'BILAN DES 4 FDM'!B18</f>
        <v>15h00</v>
      </c>
      <c r="C19" t="str">
        <f>+'BILAN DES 4 FDM'!C18</f>
        <v>4C</v>
      </c>
      <c r="D19" s="37" t="str">
        <f>+'BILAN DES 4 FDM'!D18</f>
        <v>CIE D'ARC DE VERBERIE</v>
      </c>
      <c r="E19" s="37" t="str">
        <f>+'BILAN DES 4 FDM'!E18</f>
        <v>PRINCE</v>
      </c>
      <c r="F19" s="37" t="str">
        <f>+'BILAN DES 4 FDM'!F18</f>
        <v>JEAN PIERRE</v>
      </c>
      <c r="G19" s="37" t="str">
        <f>+'BILAN DES 4 FDM'!G18</f>
        <v>H</v>
      </c>
      <c r="H19" s="37">
        <f>+'BILAN DES 4 FDM'!H18</f>
        <v>6</v>
      </c>
      <c r="I19" s="37">
        <f>+'BILAN DES 4 FDM'!I18</f>
        <v>2</v>
      </c>
      <c r="J19" s="37">
        <f>+'BILAN DES 4 FDM'!J18</f>
        <v>8</v>
      </c>
      <c r="K19" s="37">
        <f>+'BILAN DES 4 FDM'!K18</f>
        <v>0</v>
      </c>
      <c r="L19" s="37">
        <f>+'BILAN DES 4 FDM'!L18</f>
        <v>0</v>
      </c>
      <c r="M19" s="37">
        <f>+'BILAN DES 4 FDM'!M18</f>
        <v>0</v>
      </c>
      <c r="N19" s="37" t="str">
        <f t="shared" si="1"/>
        <v>Samedi15h00</v>
      </c>
      <c r="O19" s="37" t="str">
        <f t="shared" si="2"/>
        <v>PRINCEJEAN PIERRE</v>
      </c>
      <c r="P19" s="37">
        <f t="shared" si="0"/>
        <v>1</v>
      </c>
      <c r="Q19" t="str">
        <f>IF(O19="00"," ",IF(COUNTIF($O$5:O19,O19)=1,"ok"," "))</f>
        <v>ok</v>
      </c>
      <c r="R19">
        <f t="shared" si="3"/>
        <v>1</v>
      </c>
    </row>
    <row r="20" spans="1:18" x14ac:dyDescent="0.3">
      <c r="A20" t="str">
        <f t="shared" si="4"/>
        <v>Samedi</v>
      </c>
      <c r="B20" t="str">
        <f>+'BILAN DES 4 FDM'!B19</f>
        <v>15h00</v>
      </c>
      <c r="C20" t="str">
        <f>+'BILAN DES 4 FDM'!C19</f>
        <v>4D</v>
      </c>
      <c r="D20" s="37" t="str">
        <f>+'BILAN DES 4 FDM'!D19</f>
        <v>CIE D'ARC DE MITRY MORY</v>
      </c>
      <c r="E20" s="37" t="str">
        <f>+'BILAN DES 4 FDM'!E19</f>
        <v>RENONCOURT</v>
      </c>
      <c r="F20" s="37" t="str">
        <f>+'BILAN DES 4 FDM'!F19</f>
        <v>Nelly</v>
      </c>
      <c r="G20" s="37" t="str">
        <f>+'BILAN DES 4 FDM'!G19</f>
        <v>D</v>
      </c>
      <c r="H20" s="37">
        <f>+'BILAN DES 4 FDM'!H19</f>
        <v>10</v>
      </c>
      <c r="I20" s="37">
        <f>+'BILAN DES 4 FDM'!I19</f>
        <v>16</v>
      </c>
      <c r="J20" s="37">
        <f>+'BILAN DES 4 FDM'!J19</f>
        <v>26</v>
      </c>
      <c r="K20" s="37">
        <f>+'BILAN DES 4 FDM'!K19</f>
        <v>0</v>
      </c>
      <c r="L20" s="37">
        <f>+'BILAN DES 4 FDM'!L19</f>
        <v>0</v>
      </c>
      <c r="M20" s="37">
        <f>+'BILAN DES 4 FDM'!M19</f>
        <v>0</v>
      </c>
      <c r="N20" s="37" t="str">
        <f t="shared" si="1"/>
        <v>Samedi15h00</v>
      </c>
      <c r="O20" s="37" t="str">
        <f t="shared" si="2"/>
        <v>RENONCOURTNelly</v>
      </c>
      <c r="P20" s="37">
        <f t="shared" si="0"/>
        <v>1</v>
      </c>
      <c r="Q20" t="str">
        <f>IF(O20="00"," ",IF(COUNTIF($O$5:O20,O20)=1,"ok"," "))</f>
        <v>ok</v>
      </c>
      <c r="R20">
        <f t="shared" si="3"/>
        <v>1</v>
      </c>
    </row>
    <row r="21" spans="1:18" x14ac:dyDescent="0.3">
      <c r="A21" t="str">
        <f t="shared" si="4"/>
        <v>Samedi</v>
      </c>
      <c r="B21" t="str">
        <f>+'BILAN DES 4 FDM'!B20</f>
        <v>15h00</v>
      </c>
      <c r="C21" t="str">
        <f>+'BILAN DES 4 FDM'!C20</f>
        <v>5A</v>
      </c>
      <c r="D21" s="37" t="str">
        <f>+'BILAN DES 4 FDM'!D20</f>
        <v>CHELLES ARC CLUB</v>
      </c>
      <c r="E21" s="37" t="str">
        <f>+'BILAN DES 4 FDM'!E20</f>
        <v>VERDIN</v>
      </c>
      <c r="F21" s="37" t="str">
        <f>+'BILAN DES 4 FDM'!F20</f>
        <v>Gregory</v>
      </c>
      <c r="G21" s="37" t="str">
        <f>+'BILAN DES 4 FDM'!G20</f>
        <v>H</v>
      </c>
      <c r="H21" s="37">
        <f>+'BILAN DES 4 FDM'!H20</f>
        <v>24</v>
      </c>
      <c r="I21" s="37">
        <f>+'BILAN DES 4 FDM'!I20</f>
        <v>35</v>
      </c>
      <c r="J21" s="37">
        <f>+'BILAN DES 4 FDM'!J20</f>
        <v>59</v>
      </c>
      <c r="K21" s="37">
        <f>+'BILAN DES 4 FDM'!K20</f>
        <v>0</v>
      </c>
      <c r="L21" s="37">
        <f>+'BILAN DES 4 FDM'!L20</f>
        <v>0</v>
      </c>
      <c r="M21" s="37">
        <f>+'BILAN DES 4 FDM'!M20</f>
        <v>0</v>
      </c>
      <c r="N21" s="37" t="str">
        <f t="shared" si="1"/>
        <v>Samedi15h00</v>
      </c>
      <c r="O21" s="37" t="str">
        <f t="shared" si="2"/>
        <v>VERDINGregory</v>
      </c>
      <c r="P21" s="37">
        <f t="shared" si="0"/>
        <v>1</v>
      </c>
      <c r="Q21" t="str">
        <f>IF(O21="00"," ",IF(COUNTIF($O$5:O21,O21)=1,"ok"," "))</f>
        <v>ok</v>
      </c>
      <c r="R21">
        <f t="shared" si="3"/>
        <v>1</v>
      </c>
    </row>
    <row r="22" spans="1:18" x14ac:dyDescent="0.3">
      <c r="A22" t="str">
        <f t="shared" si="4"/>
        <v>Samedi</v>
      </c>
      <c r="B22" t="str">
        <f>+'BILAN DES 4 FDM'!B21</f>
        <v>15h00</v>
      </c>
      <c r="C22" t="str">
        <f>+'BILAN DES 4 FDM'!C21</f>
        <v>5B</v>
      </c>
      <c r="D22" s="37" t="str">
        <f>+'BILAN DES 4 FDM'!D21</f>
        <v>CIE D'ARC DE MITRY MORY</v>
      </c>
      <c r="E22" s="37" t="str">
        <f>+'BILAN DES 4 FDM'!E21</f>
        <v>BRILLANT</v>
      </c>
      <c r="F22" s="37" t="str">
        <f>+'BILAN DES 4 FDM'!F21</f>
        <v>Sylvain</v>
      </c>
      <c r="G22" s="37" t="str">
        <f>+'BILAN DES 4 FDM'!G21</f>
        <v>H</v>
      </c>
      <c r="H22" s="37">
        <f>+'BILAN DES 4 FDM'!H21</f>
        <v>9</v>
      </c>
      <c r="I22" s="37">
        <f>+'BILAN DES 4 FDM'!I21</f>
        <v>7</v>
      </c>
      <c r="J22" s="37">
        <f>+'BILAN DES 4 FDM'!J21</f>
        <v>16</v>
      </c>
      <c r="K22" s="37">
        <f>+'BILAN DES 4 FDM'!K21</f>
        <v>0</v>
      </c>
      <c r="L22" s="37">
        <f>+'BILAN DES 4 FDM'!L21</f>
        <v>0</v>
      </c>
      <c r="M22" s="37">
        <f>+'BILAN DES 4 FDM'!M21</f>
        <v>0</v>
      </c>
      <c r="N22" s="37" t="str">
        <f t="shared" si="1"/>
        <v>Samedi15h00</v>
      </c>
      <c r="O22" s="37" t="str">
        <f t="shared" si="2"/>
        <v>BRILLANTSylvain</v>
      </c>
      <c r="P22" s="37">
        <f t="shared" si="0"/>
        <v>1</v>
      </c>
      <c r="Q22" t="str">
        <f>IF(O22="00"," ",IF(COUNTIF($O$5:O22,O22)=1,"ok"," "))</f>
        <v>ok</v>
      </c>
      <c r="R22">
        <f t="shared" si="3"/>
        <v>1</v>
      </c>
    </row>
    <row r="23" spans="1:18" x14ac:dyDescent="0.3">
      <c r="A23" t="str">
        <f t="shared" si="4"/>
        <v>Samedi</v>
      </c>
      <c r="B23" t="str">
        <f>+'BILAN DES 4 FDM'!B22</f>
        <v>15h00</v>
      </c>
      <c r="C23" t="str">
        <f>+'BILAN DES 4 FDM'!C22</f>
        <v>5C</v>
      </c>
      <c r="D23" s="37" t="str">
        <f>+'BILAN DES 4 FDM'!D22</f>
        <v>CIE D'ARC DE LOUVRES</v>
      </c>
      <c r="E23" s="37" t="str">
        <f>+'BILAN DES 4 FDM'!E22</f>
        <v>OUALLE</v>
      </c>
      <c r="F23" s="37" t="str">
        <f>+'BILAN DES 4 FDM'!F22</f>
        <v>Ludovic</v>
      </c>
      <c r="G23" s="37" t="str">
        <f>+'BILAN DES 4 FDM'!G22</f>
        <v>H</v>
      </c>
      <c r="H23" s="37">
        <f>+'BILAN DES 4 FDM'!H22</f>
        <v>7</v>
      </c>
      <c r="I23" s="37">
        <f>+'BILAN DES 4 FDM'!I22</f>
        <v>5</v>
      </c>
      <c r="J23" s="37">
        <f>+'BILAN DES 4 FDM'!J22</f>
        <v>12</v>
      </c>
      <c r="K23" s="37">
        <f>+'BILAN DES 4 FDM'!K22</f>
        <v>0</v>
      </c>
      <c r="L23" s="37">
        <f>+'BILAN DES 4 FDM'!L22</f>
        <v>0</v>
      </c>
      <c r="M23" s="37">
        <f>+'BILAN DES 4 FDM'!M22</f>
        <v>0</v>
      </c>
      <c r="N23" s="37" t="str">
        <f t="shared" si="1"/>
        <v>Samedi15h00</v>
      </c>
      <c r="O23" s="37" t="str">
        <f t="shared" si="2"/>
        <v>OUALLELudovic</v>
      </c>
      <c r="P23" s="37">
        <f t="shared" si="0"/>
        <v>1</v>
      </c>
      <c r="Q23" t="str">
        <f>IF(O23="00"," ",IF(COUNTIF($O$5:O23,O23)=1,"ok"," "))</f>
        <v>ok</v>
      </c>
      <c r="R23">
        <f t="shared" si="3"/>
        <v>1</v>
      </c>
    </row>
    <row r="24" spans="1:18" x14ac:dyDescent="0.3">
      <c r="A24" t="str">
        <f t="shared" si="4"/>
        <v>Samedi</v>
      </c>
      <c r="B24" t="str">
        <f>+'BILAN DES 4 FDM'!B23</f>
        <v>15h00</v>
      </c>
      <c r="C24" t="str">
        <f>+'BILAN DES 4 FDM'!C23</f>
        <v>5D</v>
      </c>
      <c r="D24" s="37" t="str">
        <f>+'BILAN DES 4 FDM'!D23</f>
        <v>CIE D'ARC DE CONFLANS STE HONORINE</v>
      </c>
      <c r="E24" s="37" t="str">
        <f>+'BILAN DES 4 FDM'!E23</f>
        <v>NC GAUTHIER (CHASSE)</v>
      </c>
      <c r="F24" s="37" t="str">
        <f>+'BILAN DES 4 FDM'!F23</f>
        <v>Sabine</v>
      </c>
      <c r="G24" s="37" t="str">
        <f>+'BILAN DES 4 FDM'!G23</f>
        <v>D</v>
      </c>
      <c r="H24" s="37">
        <f>+'BILAN DES 4 FDM'!H23</f>
        <v>14</v>
      </c>
      <c r="I24" s="37">
        <f>+'BILAN DES 4 FDM'!I23</f>
        <v>22</v>
      </c>
      <c r="J24" s="37">
        <f>+'BILAN DES 4 FDM'!J23</f>
        <v>36</v>
      </c>
      <c r="K24" s="37">
        <f>+'BILAN DES 4 FDM'!K23</f>
        <v>0</v>
      </c>
      <c r="L24" s="37">
        <f>+'BILAN DES 4 FDM'!L23</f>
        <v>0</v>
      </c>
      <c r="M24" s="37">
        <f>+'BILAN DES 4 FDM'!M23</f>
        <v>0</v>
      </c>
      <c r="N24" s="37" t="str">
        <f t="shared" si="1"/>
        <v>Samedi15h00</v>
      </c>
      <c r="O24" s="37" t="str">
        <f t="shared" si="2"/>
        <v>NC GAUTHIER (CHASSE)Sabine</v>
      </c>
      <c r="P24" s="37">
        <f t="shared" si="0"/>
        <v>1</v>
      </c>
      <c r="Q24" t="str">
        <f>IF(O24="00"," ",IF(COUNTIF($O$5:O24,O24)=1,"ok"," "))</f>
        <v>ok</v>
      </c>
      <c r="R24">
        <f t="shared" si="3"/>
        <v>1</v>
      </c>
    </row>
    <row r="25" spans="1:18" x14ac:dyDescent="0.3">
      <c r="A25" t="str">
        <f t="shared" si="4"/>
        <v>Samedi</v>
      </c>
      <c r="B25" t="str">
        <f>+'BILAN DES 4 FDM'!B24</f>
        <v>15h00</v>
      </c>
      <c r="C25" t="str">
        <f>+'BILAN DES 4 FDM'!C24</f>
        <v>6A</v>
      </c>
      <c r="D25" s="37" t="str">
        <f>+'BILAN DES 4 FDM'!D24</f>
        <v>LES CARQUOIS DE CREGY</v>
      </c>
      <c r="E25" s="37" t="str">
        <f>+'BILAN DES 4 FDM'!E24</f>
        <v>VAN HOUTTE</v>
      </c>
      <c r="F25" s="37" t="str">
        <f>+'BILAN DES 4 FDM'!F24</f>
        <v>Christophe</v>
      </c>
      <c r="G25" s="37" t="str">
        <f>+'BILAN DES 4 FDM'!G24</f>
        <v>H</v>
      </c>
      <c r="H25" s="37">
        <f>+'BILAN DES 4 FDM'!H24</f>
        <v>13</v>
      </c>
      <c r="I25" s="37">
        <f>+'BILAN DES 4 FDM'!I24</f>
        <v>22</v>
      </c>
      <c r="J25" s="37">
        <f>+'BILAN DES 4 FDM'!J24</f>
        <v>35</v>
      </c>
      <c r="K25" s="37">
        <f>+'BILAN DES 4 FDM'!K24</f>
        <v>0</v>
      </c>
      <c r="L25" s="37">
        <f>+'BILAN DES 4 FDM'!L24</f>
        <v>0</v>
      </c>
      <c r="M25" s="37">
        <f>+'BILAN DES 4 FDM'!M24</f>
        <v>0</v>
      </c>
      <c r="N25" s="37" t="str">
        <f t="shared" si="1"/>
        <v>Samedi15h00</v>
      </c>
      <c r="O25" s="37" t="str">
        <f t="shared" si="2"/>
        <v>VAN HOUTTEChristophe</v>
      </c>
      <c r="P25" s="37">
        <f t="shared" si="0"/>
        <v>1</v>
      </c>
      <c r="Q25" t="str">
        <f>IF(O25="00"," ",IF(COUNTIF($O$5:O25,O25)=1,"ok"," "))</f>
        <v>ok</v>
      </c>
      <c r="R25">
        <f t="shared" si="3"/>
        <v>2</v>
      </c>
    </row>
    <row r="26" spans="1:18" x14ac:dyDescent="0.3">
      <c r="A26" t="str">
        <f t="shared" si="4"/>
        <v>Samedi</v>
      </c>
      <c r="B26" t="str">
        <f>+'BILAN DES 4 FDM'!B25</f>
        <v>15h00</v>
      </c>
      <c r="C26" t="str">
        <f>+'BILAN DES 4 FDM'!C25</f>
        <v>6B</v>
      </c>
      <c r="D26" s="37" t="str">
        <f>+'BILAN DES 4 FDM'!D25</f>
        <v>CIE D'ARC DE MITRY MORY</v>
      </c>
      <c r="E26" s="37" t="str">
        <f>+'BILAN DES 4 FDM'!E25</f>
        <v>CAVALLAZZI</v>
      </c>
      <c r="F26" s="37" t="str">
        <f>+'BILAN DES 4 FDM'!F25</f>
        <v>François</v>
      </c>
      <c r="G26" s="37" t="str">
        <f>+'BILAN DES 4 FDM'!G25</f>
        <v>H</v>
      </c>
      <c r="H26" s="37">
        <f>+'BILAN DES 4 FDM'!H25</f>
        <v>9</v>
      </c>
      <c r="I26" s="37">
        <f>+'BILAN DES 4 FDM'!I25</f>
        <v>9</v>
      </c>
      <c r="J26" s="37">
        <f>+'BILAN DES 4 FDM'!J25</f>
        <v>18</v>
      </c>
      <c r="K26" s="37">
        <f>+'BILAN DES 4 FDM'!K25</f>
        <v>0</v>
      </c>
      <c r="L26" s="37">
        <f>+'BILAN DES 4 FDM'!L25</f>
        <v>0</v>
      </c>
      <c r="M26" s="37">
        <f>+'BILAN DES 4 FDM'!M25</f>
        <v>0</v>
      </c>
      <c r="N26" s="37" t="str">
        <f t="shared" si="1"/>
        <v>Samedi15h00</v>
      </c>
      <c r="O26" s="37" t="str">
        <f t="shared" si="2"/>
        <v>CAVALLAZZIFrançois</v>
      </c>
      <c r="P26" s="37">
        <f t="shared" si="0"/>
        <v>1</v>
      </c>
      <c r="Q26" t="str">
        <f>IF(O26="00"," ",IF(COUNTIF($O$5:O26,O26)=1,"ok"," "))</f>
        <v>ok</v>
      </c>
      <c r="R26">
        <f t="shared" si="3"/>
        <v>1</v>
      </c>
    </row>
    <row r="27" spans="1:18" x14ac:dyDescent="0.3">
      <c r="A27" t="str">
        <f t="shared" si="4"/>
        <v>Samedi</v>
      </c>
      <c r="B27" t="str">
        <f>+'BILAN DES 4 FDM'!B26</f>
        <v>15h00</v>
      </c>
      <c r="C27" t="str">
        <f>+'BILAN DES 4 FDM'!C26</f>
        <v>6C</v>
      </c>
      <c r="D27" s="37" t="str">
        <f>+'BILAN DES 4 FDM'!D26</f>
        <v>CIE D'ARC DE CONFLANS STE HONORINE</v>
      </c>
      <c r="E27" s="37" t="str">
        <f>+'BILAN DES 4 FDM'!E26</f>
        <v>LAURENT</v>
      </c>
      <c r="F27" s="37" t="str">
        <f>+'BILAN DES 4 FDM'!F26</f>
        <v>Edouard</v>
      </c>
      <c r="G27" s="37" t="str">
        <f>+'BILAN DES 4 FDM'!G26</f>
        <v>H</v>
      </c>
      <c r="H27" s="37">
        <f>+'BILAN DES 4 FDM'!H26</f>
        <v>13</v>
      </c>
      <c r="I27" s="37">
        <f>+'BILAN DES 4 FDM'!I26</f>
        <v>8</v>
      </c>
      <c r="J27" s="37">
        <f>+'BILAN DES 4 FDM'!J26</f>
        <v>21</v>
      </c>
      <c r="K27" s="37">
        <f>+'BILAN DES 4 FDM'!K26</f>
        <v>0</v>
      </c>
      <c r="L27" s="37">
        <f>+'BILAN DES 4 FDM'!L26</f>
        <v>0</v>
      </c>
      <c r="M27" s="37">
        <f>+'BILAN DES 4 FDM'!M26</f>
        <v>0</v>
      </c>
      <c r="N27" s="37" t="str">
        <f t="shared" si="1"/>
        <v>Samedi15h00</v>
      </c>
      <c r="O27" s="37" t="str">
        <f t="shared" si="2"/>
        <v>LAURENTEdouard</v>
      </c>
      <c r="P27" s="37">
        <f t="shared" si="0"/>
        <v>1</v>
      </c>
      <c r="Q27" t="str">
        <f>IF(O27="00"," ",IF(COUNTIF($O$5:O27,O27)=1,"ok"," "))</f>
        <v>ok</v>
      </c>
      <c r="R27">
        <f t="shared" si="3"/>
        <v>1</v>
      </c>
    </row>
    <row r="28" spans="1:18" x14ac:dyDescent="0.3">
      <c r="A28" t="str">
        <f t="shared" si="4"/>
        <v>Samedi</v>
      </c>
      <c r="B28" t="str">
        <f>+'BILAN DES 4 FDM'!B27</f>
        <v>15h00</v>
      </c>
      <c r="C28" t="str">
        <f>+'BILAN DES 4 FDM'!C27</f>
        <v>6D</v>
      </c>
      <c r="D28" s="37" t="str">
        <f>+'BILAN DES 4 FDM'!D27</f>
        <v>CHELLES ARC CLUB</v>
      </c>
      <c r="E28" s="37" t="str">
        <f>+'BILAN DES 4 FDM'!E27</f>
        <v>HOHWEILLER</v>
      </c>
      <c r="F28" s="37" t="str">
        <f>+'BILAN DES 4 FDM'!F27</f>
        <v>Joël</v>
      </c>
      <c r="G28" s="37" t="str">
        <f>+'BILAN DES 4 FDM'!G27</f>
        <v>H</v>
      </c>
      <c r="H28" s="37">
        <f>+'BILAN DES 4 FDM'!H27</f>
        <v>12</v>
      </c>
      <c r="I28" s="37">
        <f>+'BILAN DES 4 FDM'!I27</f>
        <v>19</v>
      </c>
      <c r="J28" s="37">
        <f>+'BILAN DES 4 FDM'!J27</f>
        <v>31</v>
      </c>
      <c r="K28" s="37">
        <f>+'BILAN DES 4 FDM'!K27</f>
        <v>0</v>
      </c>
      <c r="L28" s="37">
        <f>+'BILAN DES 4 FDM'!L27</f>
        <v>0</v>
      </c>
      <c r="M28" s="37">
        <f>+'BILAN DES 4 FDM'!M27</f>
        <v>0</v>
      </c>
      <c r="N28" s="37" t="str">
        <f t="shared" si="1"/>
        <v>Samedi15h00</v>
      </c>
      <c r="O28" s="37" t="str">
        <f t="shared" si="2"/>
        <v>HOHWEILLERJoël</v>
      </c>
      <c r="P28" s="37">
        <f t="shared" si="0"/>
        <v>1</v>
      </c>
      <c r="Q28" t="str">
        <f>IF(O28="00"," ",IF(COUNTIF($O$5:O28,O28)=1,"ok"," "))</f>
        <v>ok</v>
      </c>
      <c r="R28">
        <f t="shared" si="3"/>
        <v>1</v>
      </c>
    </row>
    <row r="29" spans="1:18" x14ac:dyDescent="0.3">
      <c r="A29" t="str">
        <f t="shared" si="4"/>
        <v>Samedi</v>
      </c>
      <c r="B29" t="str">
        <f>+'BILAN DES 4 FDM'!B28</f>
        <v>15h00</v>
      </c>
      <c r="C29" t="str">
        <f>+'BILAN DES 4 FDM'!C28</f>
        <v>7A</v>
      </c>
      <c r="D29" s="37" t="str">
        <f>+'BILAN DES 4 FDM'!D28</f>
        <v>CIE D'ARC ROSNY SOUS BOIS</v>
      </c>
      <c r="E29" s="37" t="str">
        <f>+'BILAN DES 4 FDM'!E28</f>
        <v>TURIANI</v>
      </c>
      <c r="F29" s="37" t="str">
        <f>+'BILAN DES 4 FDM'!F28</f>
        <v>Lucas</v>
      </c>
      <c r="G29" s="37" t="str">
        <f>+'BILAN DES 4 FDM'!G28</f>
        <v>H</v>
      </c>
      <c r="H29" s="37">
        <f>+'BILAN DES 4 FDM'!H28</f>
        <v>2</v>
      </c>
      <c r="I29" s="37">
        <f>+'BILAN DES 4 FDM'!I28</f>
        <v>7</v>
      </c>
      <c r="J29" s="37">
        <f>+'BILAN DES 4 FDM'!J28</f>
        <v>9</v>
      </c>
      <c r="K29" s="37">
        <f>+'BILAN DES 4 FDM'!K28</f>
        <v>0</v>
      </c>
      <c r="L29" s="37">
        <f>+'BILAN DES 4 FDM'!L28</f>
        <v>0</v>
      </c>
      <c r="M29" s="37">
        <f>+'BILAN DES 4 FDM'!M28</f>
        <v>0</v>
      </c>
      <c r="N29" s="37" t="str">
        <f t="shared" si="1"/>
        <v>Samedi15h00</v>
      </c>
      <c r="O29" s="37" t="str">
        <f t="shared" si="2"/>
        <v>TURIANILucas</v>
      </c>
      <c r="P29" s="37">
        <f t="shared" si="0"/>
        <v>1</v>
      </c>
      <c r="Q29" t="str">
        <f>IF(O29="00"," ",IF(COUNTIF($O$5:O29,O29)=1,"ok"," "))</f>
        <v>ok</v>
      </c>
      <c r="R29">
        <f t="shared" si="3"/>
        <v>1</v>
      </c>
    </row>
    <row r="30" spans="1:18" x14ac:dyDescent="0.3">
      <c r="A30" t="str">
        <f t="shared" si="4"/>
        <v>Samedi</v>
      </c>
      <c r="B30" t="str">
        <f>+'BILAN DES 4 FDM'!B29</f>
        <v>15h00</v>
      </c>
      <c r="C30" t="str">
        <f>+'BILAN DES 4 FDM'!C29</f>
        <v>7B</v>
      </c>
      <c r="D30" s="37">
        <f>+'BILAN DES 4 FDM'!D29</f>
        <v>0</v>
      </c>
      <c r="E30" s="37">
        <f>+'BILAN DES 4 FDM'!E29</f>
        <v>0</v>
      </c>
      <c r="F30" s="37">
        <f>+'BILAN DES 4 FDM'!F29</f>
        <v>0</v>
      </c>
      <c r="G30" s="37">
        <f>+'BILAN DES 4 FDM'!G29</f>
        <v>0</v>
      </c>
      <c r="H30" s="37">
        <f>+'BILAN DES 4 FDM'!H29</f>
        <v>0</v>
      </c>
      <c r="I30" s="37">
        <f>+'BILAN DES 4 FDM'!I29</f>
        <v>0</v>
      </c>
      <c r="J30" s="37">
        <f>+'BILAN DES 4 FDM'!J29</f>
        <v>0</v>
      </c>
      <c r="K30" s="37">
        <f>+'BILAN DES 4 FDM'!K29</f>
        <v>0</v>
      </c>
      <c r="L30" s="37">
        <f>+'BILAN DES 4 FDM'!L29</f>
        <v>0</v>
      </c>
      <c r="M30" s="37">
        <f>+'BILAN DES 4 FDM'!M29</f>
        <v>0</v>
      </c>
      <c r="N30" s="37" t="str">
        <f t="shared" si="1"/>
        <v>Samedi15h00</v>
      </c>
      <c r="O30" s="37" t="str">
        <f t="shared" si="2"/>
        <v>00</v>
      </c>
      <c r="P30" s="37">
        <f t="shared" si="0"/>
        <v>1</v>
      </c>
      <c r="Q30" t="str">
        <f>IF(O30="00"," ",IF(COUNTIF($O$5:O30,O30)=1,"ok"," "))</f>
        <v xml:space="preserve"> </v>
      </c>
      <c r="R30" t="str">
        <f t="shared" si="3"/>
        <v xml:space="preserve"> </v>
      </c>
    </row>
    <row r="31" spans="1:18" x14ac:dyDescent="0.3">
      <c r="A31" t="str">
        <f t="shared" si="4"/>
        <v>Samedi</v>
      </c>
      <c r="B31" t="str">
        <f>+'BILAN DES 4 FDM'!B30</f>
        <v>15h00</v>
      </c>
      <c r="C31" t="str">
        <f>+'BILAN DES 4 FDM'!C30</f>
        <v>7C</v>
      </c>
      <c r="D31" s="37" t="str">
        <f>+'BILAN DES 4 FDM'!D30</f>
        <v>LES CARQUOIS DE CREGY</v>
      </c>
      <c r="E31" s="37" t="str">
        <f>+'BILAN DES 4 FDM'!E30</f>
        <v>EVRAERT</v>
      </c>
      <c r="F31" s="37" t="str">
        <f>+'BILAN DES 4 FDM'!F30</f>
        <v>Sandrine</v>
      </c>
      <c r="G31" s="37" t="str">
        <f>+'BILAN DES 4 FDM'!G30</f>
        <v>D</v>
      </c>
      <c r="H31" s="37">
        <f>+'BILAN DES 4 FDM'!H30</f>
        <v>15</v>
      </c>
      <c r="I31" s="37">
        <f>+'BILAN DES 4 FDM'!I30</f>
        <v>8</v>
      </c>
      <c r="J31" s="37">
        <f>+'BILAN DES 4 FDM'!J30</f>
        <v>23</v>
      </c>
      <c r="K31" s="37">
        <f>+'BILAN DES 4 FDM'!K30</f>
        <v>0</v>
      </c>
      <c r="L31" s="37">
        <f>+'BILAN DES 4 FDM'!L30</f>
        <v>0</v>
      </c>
      <c r="M31" s="37">
        <f>+'BILAN DES 4 FDM'!M30</f>
        <v>0</v>
      </c>
      <c r="N31" s="37" t="str">
        <f t="shared" si="1"/>
        <v>Samedi15h00</v>
      </c>
      <c r="O31" s="37" t="str">
        <f t="shared" si="2"/>
        <v>EVRAERTSandrine</v>
      </c>
      <c r="P31" s="37">
        <f t="shared" si="0"/>
        <v>1</v>
      </c>
      <c r="Q31" t="str">
        <f>IF(O31="00"," ",IF(COUNTIF($O$5:O31,O31)=1,"ok"," "))</f>
        <v>ok</v>
      </c>
      <c r="R31">
        <f t="shared" si="3"/>
        <v>2</v>
      </c>
    </row>
    <row r="32" spans="1:18" x14ac:dyDescent="0.3">
      <c r="A32" t="str">
        <f t="shared" si="4"/>
        <v>Samedi</v>
      </c>
      <c r="B32" t="str">
        <f>+'BILAN DES 4 FDM'!B31</f>
        <v>15h00</v>
      </c>
      <c r="C32" t="str">
        <f>+'BILAN DES 4 FDM'!C31</f>
        <v>7D</v>
      </c>
      <c r="D32" s="37" t="str">
        <f>+'BILAN DES 4 FDM'!D31</f>
        <v>CIE DE SOUILLY</v>
      </c>
      <c r="E32" s="37" t="str">
        <f>+'BILAN DES 4 FDM'!E31</f>
        <v>RIVARD</v>
      </c>
      <c r="F32" s="37" t="str">
        <f>+'BILAN DES 4 FDM'!F31</f>
        <v>Daniel</v>
      </c>
      <c r="G32" s="37" t="str">
        <f>+'BILAN DES 4 FDM'!G31</f>
        <v>H</v>
      </c>
      <c r="H32" s="37">
        <f>+'BILAN DES 4 FDM'!H31</f>
        <v>20</v>
      </c>
      <c r="I32" s="37">
        <f>+'BILAN DES 4 FDM'!I31</f>
        <v>24</v>
      </c>
      <c r="J32" s="37">
        <f>+'BILAN DES 4 FDM'!J31</f>
        <v>44</v>
      </c>
      <c r="K32" s="37">
        <f>+'BILAN DES 4 FDM'!K31</f>
        <v>0</v>
      </c>
      <c r="L32" s="37">
        <f>+'BILAN DES 4 FDM'!L31</f>
        <v>0</v>
      </c>
      <c r="M32" s="37">
        <f>+'BILAN DES 4 FDM'!M31</f>
        <v>0</v>
      </c>
      <c r="N32" s="37" t="str">
        <f t="shared" si="1"/>
        <v>Samedi15h00</v>
      </c>
      <c r="O32" s="37" t="str">
        <f t="shared" si="2"/>
        <v>RIVARDDaniel</v>
      </c>
      <c r="P32" s="37">
        <f t="shared" si="0"/>
        <v>1</v>
      </c>
      <c r="Q32" t="str">
        <f>IF(O32="00"," ",IF(COUNTIF($O$5:O32,O32)=1,"ok"," "))</f>
        <v>ok</v>
      </c>
      <c r="R32">
        <f t="shared" si="3"/>
        <v>1</v>
      </c>
    </row>
    <row r="33" spans="1:18" x14ac:dyDescent="0.3">
      <c r="A33" t="str">
        <f t="shared" si="4"/>
        <v>Samedi</v>
      </c>
      <c r="B33" t="str">
        <f>+'BILAN DES 4 FDM'!B32</f>
        <v>15h00</v>
      </c>
      <c r="C33" t="str">
        <f>+'BILAN DES 4 FDM'!C32</f>
        <v>8A</v>
      </c>
      <c r="D33" s="37" t="str">
        <f>+'BILAN DES 4 FDM'!D32</f>
        <v>CIE D'ARC DE CREPY EN VALLOIS</v>
      </c>
      <c r="E33" s="37" t="str">
        <f>+'BILAN DES 4 FDM'!E32</f>
        <v>COURTEILLE</v>
      </c>
      <c r="F33" s="37" t="str">
        <f>+'BILAN DES 4 FDM'!F32</f>
        <v>Emmanuel</v>
      </c>
      <c r="G33" s="37" t="str">
        <f>+'BILAN DES 4 FDM'!G32</f>
        <v>H</v>
      </c>
      <c r="H33" s="37">
        <f>+'BILAN DES 4 FDM'!H32</f>
        <v>20</v>
      </c>
      <c r="I33" s="37">
        <f>+'BILAN DES 4 FDM'!I32</f>
        <v>17</v>
      </c>
      <c r="J33" s="37">
        <f>+'BILAN DES 4 FDM'!J32</f>
        <v>37</v>
      </c>
      <c r="K33" s="37">
        <f>+'BILAN DES 4 FDM'!K32</f>
        <v>0</v>
      </c>
      <c r="L33" s="37">
        <f>+'BILAN DES 4 FDM'!L32</f>
        <v>0</v>
      </c>
      <c r="M33" s="37">
        <f>+'BILAN DES 4 FDM'!M32</f>
        <v>0</v>
      </c>
      <c r="N33" s="37" t="str">
        <f t="shared" si="1"/>
        <v>Samedi15h00</v>
      </c>
      <c r="O33" s="37" t="str">
        <f t="shared" si="2"/>
        <v>COURTEILLEEmmanuel</v>
      </c>
      <c r="P33" s="37">
        <f t="shared" si="0"/>
        <v>1</v>
      </c>
      <c r="Q33" t="str">
        <f>IF(O33="00"," ",IF(COUNTIF($O$5:O33,O33)=1,"ok"," "))</f>
        <v>ok</v>
      </c>
      <c r="R33">
        <f t="shared" si="3"/>
        <v>1</v>
      </c>
    </row>
    <row r="34" spans="1:18" x14ac:dyDescent="0.3">
      <c r="A34" t="str">
        <f t="shared" si="4"/>
        <v>Samedi</v>
      </c>
      <c r="B34" t="str">
        <f>+'BILAN DES 4 FDM'!B33</f>
        <v>15h00</v>
      </c>
      <c r="C34" t="str">
        <f>+'BILAN DES 4 FDM'!C33</f>
        <v>8B</v>
      </c>
      <c r="D34" s="37" t="str">
        <f>+'BILAN DES 4 FDM'!D33</f>
        <v>CLUB D'ERAGNY</v>
      </c>
      <c r="E34" s="37" t="str">
        <f>+'BILAN DES 4 FDM'!E33</f>
        <v>NINIVE</v>
      </c>
      <c r="F34" s="37" t="str">
        <f>+'BILAN DES 4 FDM'!F33</f>
        <v>Valentin</v>
      </c>
      <c r="G34" s="37" t="str">
        <f>+'BILAN DES 4 FDM'!G33</f>
        <v>H</v>
      </c>
      <c r="H34" s="37">
        <f>+'BILAN DES 4 FDM'!H33</f>
        <v>38</v>
      </c>
      <c r="I34" s="37">
        <f>+'BILAN DES 4 FDM'!I33</f>
        <v>40</v>
      </c>
      <c r="J34" s="37">
        <f>+'BILAN DES 4 FDM'!J33</f>
        <v>78</v>
      </c>
      <c r="K34" s="37">
        <f>+'BILAN DES 4 FDM'!K33</f>
        <v>0</v>
      </c>
      <c r="L34" s="37">
        <f>+'BILAN DES 4 FDM'!L33</f>
        <v>0</v>
      </c>
      <c r="M34" s="37">
        <f>+'BILAN DES 4 FDM'!M33</f>
        <v>0</v>
      </c>
      <c r="N34" s="37" t="str">
        <f t="shared" si="1"/>
        <v>Samedi15h00</v>
      </c>
      <c r="O34" s="37" t="str">
        <f t="shared" si="2"/>
        <v>NINIVEValentin</v>
      </c>
      <c r="P34" s="37">
        <f t="shared" si="0"/>
        <v>1</v>
      </c>
      <c r="Q34" t="str">
        <f>IF(O34="00"," ",IF(COUNTIF($O$5:O34,O34)=1,"ok"," "))</f>
        <v>ok</v>
      </c>
      <c r="R34">
        <f t="shared" si="3"/>
        <v>1</v>
      </c>
    </row>
    <row r="35" spans="1:18" x14ac:dyDescent="0.3">
      <c r="A35" t="str">
        <f t="shared" si="4"/>
        <v>Samedi</v>
      </c>
      <c r="B35" t="str">
        <f>+'BILAN DES 4 FDM'!B34</f>
        <v>15h00</v>
      </c>
      <c r="C35" t="str">
        <f>+'BILAN DES 4 FDM'!C34</f>
        <v>8C</v>
      </c>
      <c r="D35" s="37" t="str">
        <f>+'BILAN DES 4 FDM'!D34</f>
        <v>CHELLES ARC CLUB</v>
      </c>
      <c r="E35" s="37" t="str">
        <f>+'BILAN DES 4 FDM'!E34</f>
        <v>LEGER</v>
      </c>
      <c r="F35" s="37" t="str">
        <f>+'BILAN DES 4 FDM'!F34</f>
        <v>Sandra</v>
      </c>
      <c r="G35" s="37" t="str">
        <f>+'BILAN DES 4 FDM'!G34</f>
        <v>D</v>
      </c>
      <c r="H35" s="37">
        <f>+'BILAN DES 4 FDM'!H34</f>
        <v>6</v>
      </c>
      <c r="I35" s="37">
        <f>+'BILAN DES 4 FDM'!I34</f>
        <v>12</v>
      </c>
      <c r="J35" s="37">
        <f>+'BILAN DES 4 FDM'!J34</f>
        <v>18</v>
      </c>
      <c r="K35" s="37">
        <f>+'BILAN DES 4 FDM'!K34</f>
        <v>0</v>
      </c>
      <c r="L35" s="37">
        <f>+'BILAN DES 4 FDM'!L34</f>
        <v>0</v>
      </c>
      <c r="M35" s="37">
        <f>+'BILAN DES 4 FDM'!M34</f>
        <v>0</v>
      </c>
      <c r="N35" s="37" t="str">
        <f t="shared" si="1"/>
        <v>Samedi15h00</v>
      </c>
      <c r="O35" s="37" t="str">
        <f t="shared" si="2"/>
        <v>LEGERSandra</v>
      </c>
      <c r="P35" s="37">
        <f t="shared" si="0"/>
        <v>1</v>
      </c>
      <c r="Q35" t="str">
        <f>IF(O35="00"," ",IF(COUNTIF($O$5:O35,O35)=1,"ok"," "))</f>
        <v>ok</v>
      </c>
      <c r="R35">
        <f t="shared" si="3"/>
        <v>1</v>
      </c>
    </row>
    <row r="36" spans="1:18" x14ac:dyDescent="0.3">
      <c r="A36" t="str">
        <f t="shared" si="4"/>
        <v>Samedi</v>
      </c>
      <c r="B36" t="str">
        <f>+'BILAN DES 4 FDM'!B35</f>
        <v>15h00</v>
      </c>
      <c r="C36" t="str">
        <f>+'BILAN DES 4 FDM'!C35</f>
        <v>8D</v>
      </c>
      <c r="D36" s="37" t="str">
        <f>+'BILAN DES 4 FDM'!D35</f>
        <v>CIE D'ARC DE LOUVRES</v>
      </c>
      <c r="E36" s="37" t="str">
        <f>+'BILAN DES 4 FDM'!E35</f>
        <v>BLADT</v>
      </c>
      <c r="F36" s="37" t="str">
        <f>+'BILAN DES 4 FDM'!F35</f>
        <v>Philippe</v>
      </c>
      <c r="G36" s="37" t="str">
        <f>+'BILAN DES 4 FDM'!G35</f>
        <v>H</v>
      </c>
      <c r="H36" s="37">
        <f>+'BILAN DES 4 FDM'!H35</f>
        <v>8</v>
      </c>
      <c r="I36" s="37">
        <f>+'BILAN DES 4 FDM'!I35</f>
        <v>11</v>
      </c>
      <c r="J36" s="37">
        <f>+'BILAN DES 4 FDM'!J35</f>
        <v>19</v>
      </c>
      <c r="K36" s="37">
        <f>+'BILAN DES 4 FDM'!K35</f>
        <v>0</v>
      </c>
      <c r="L36" s="37">
        <f>+'BILAN DES 4 FDM'!L35</f>
        <v>0</v>
      </c>
      <c r="M36" s="37">
        <f>+'BILAN DES 4 FDM'!M35</f>
        <v>0</v>
      </c>
      <c r="N36" s="37" t="str">
        <f t="shared" si="1"/>
        <v>Samedi15h00</v>
      </c>
      <c r="O36" s="37" t="str">
        <f t="shared" si="2"/>
        <v>BLADTPhilippe</v>
      </c>
      <c r="P36" s="37">
        <f t="shared" si="0"/>
        <v>1</v>
      </c>
      <c r="Q36" t="str">
        <f>IF(O36="00"," ",IF(COUNTIF($O$5:O36,O36)=1,"ok"," "))</f>
        <v>ok</v>
      </c>
      <c r="R36">
        <f t="shared" si="3"/>
        <v>1</v>
      </c>
    </row>
    <row r="37" spans="1:18" x14ac:dyDescent="0.3">
      <c r="A37" t="str">
        <f t="shared" si="4"/>
        <v>Samedi</v>
      </c>
      <c r="B37" t="str">
        <f>+'BILAN DES 4 FDM'!B36</f>
        <v>15h00</v>
      </c>
      <c r="C37" t="str">
        <f>+'BILAN DES 4 FDM'!C36</f>
        <v>9A</v>
      </c>
      <c r="D37" s="37" t="str">
        <f>+'BILAN DES 4 FDM'!D36</f>
        <v>CHELLES ARC CLUB</v>
      </c>
      <c r="E37" s="37" t="str">
        <f>+'BILAN DES 4 FDM'!E36</f>
        <v>PELC</v>
      </c>
      <c r="F37" s="37" t="str">
        <f>+'BILAN DES 4 FDM'!F36</f>
        <v>Franzy</v>
      </c>
      <c r="G37" s="37" t="str">
        <f>+'BILAN DES 4 FDM'!G36</f>
        <v>H</v>
      </c>
      <c r="H37" s="37">
        <f>+'BILAN DES 4 FDM'!H36</f>
        <v>9</v>
      </c>
      <c r="I37" s="37">
        <f>+'BILAN DES 4 FDM'!I36</f>
        <v>6</v>
      </c>
      <c r="J37" s="37">
        <f>+'BILAN DES 4 FDM'!J36</f>
        <v>15</v>
      </c>
      <c r="K37" s="37">
        <f>+'BILAN DES 4 FDM'!K36</f>
        <v>0</v>
      </c>
      <c r="L37" s="37">
        <f>+'BILAN DES 4 FDM'!L36</f>
        <v>0</v>
      </c>
      <c r="M37" s="37">
        <f>+'BILAN DES 4 FDM'!M36</f>
        <v>0</v>
      </c>
      <c r="N37" s="37" t="str">
        <f t="shared" si="1"/>
        <v>Samedi15h00</v>
      </c>
      <c r="O37" s="37" t="str">
        <f t="shared" si="2"/>
        <v>PELCFranzy</v>
      </c>
      <c r="P37" s="37">
        <f t="shared" ref="P37:P68" si="5">IF(N37=$T$1,1,IF(N37=$T$2,2,IF(N37=$T$3,3,IF(N37=$T$4,4," "))))</f>
        <v>1</v>
      </c>
      <c r="Q37" t="str">
        <f>IF(O37="00"," ",IF(COUNTIF($O$5:O37,O37)=1,"ok"," "))</f>
        <v>ok</v>
      </c>
      <c r="R37">
        <f t="shared" si="3"/>
        <v>1</v>
      </c>
    </row>
    <row r="38" spans="1:18" x14ac:dyDescent="0.3">
      <c r="A38" t="str">
        <f t="shared" si="4"/>
        <v>Samedi</v>
      </c>
      <c r="B38" t="str">
        <f>+'BILAN DES 4 FDM'!B37</f>
        <v>15h00</v>
      </c>
      <c r="C38" t="str">
        <f>+'BILAN DES 4 FDM'!C37</f>
        <v>9B</v>
      </c>
      <c r="D38" s="37" t="str">
        <f>+'BILAN DES 4 FDM'!D37</f>
        <v>CLUB ECOUEN</v>
      </c>
      <c r="E38" s="37" t="str">
        <f>+'BILAN DES 4 FDM'!E37</f>
        <v>NC NOEL (CHASSE)</v>
      </c>
      <c r="F38" s="37" t="str">
        <f>+'BILAN DES 4 FDM'!F37</f>
        <v>Olivier</v>
      </c>
      <c r="G38" s="37" t="str">
        <f>+'BILAN DES 4 FDM'!G37</f>
        <v>H</v>
      </c>
      <c r="H38" s="37">
        <f>+'BILAN DES 4 FDM'!H37</f>
        <v>8</v>
      </c>
      <c r="I38" s="37">
        <f>+'BILAN DES 4 FDM'!I37</f>
        <v>11</v>
      </c>
      <c r="J38" s="37">
        <f>+'BILAN DES 4 FDM'!J37</f>
        <v>19</v>
      </c>
      <c r="K38" s="37">
        <f>+'BILAN DES 4 FDM'!K37</f>
        <v>0</v>
      </c>
      <c r="L38" s="37">
        <f>+'BILAN DES 4 FDM'!L37</f>
        <v>0</v>
      </c>
      <c r="M38" s="37">
        <f>+'BILAN DES 4 FDM'!M37</f>
        <v>0</v>
      </c>
      <c r="N38" s="37" t="str">
        <f t="shared" si="1"/>
        <v>Samedi15h00</v>
      </c>
      <c r="O38" s="37" t="str">
        <f t="shared" si="2"/>
        <v>NC NOEL (CHASSE)Olivier</v>
      </c>
      <c r="P38" s="37">
        <f t="shared" si="5"/>
        <v>1</v>
      </c>
      <c r="Q38" t="str">
        <f>IF(O38="00"," ",IF(COUNTIF($O$5:O38,O38)=1,"ok"," "))</f>
        <v>ok</v>
      </c>
      <c r="R38">
        <f t="shared" si="3"/>
        <v>1</v>
      </c>
    </row>
    <row r="39" spans="1:18" x14ac:dyDescent="0.3">
      <c r="A39" t="str">
        <f t="shared" si="4"/>
        <v>Samedi</v>
      </c>
      <c r="B39" t="str">
        <f>+'BILAN DES 4 FDM'!B38</f>
        <v>15h00</v>
      </c>
      <c r="C39" t="str">
        <f>+'BILAN DES 4 FDM'!C38</f>
        <v>9C</v>
      </c>
      <c r="D39" s="37" t="str">
        <f>+'BILAN DES 4 FDM'!D38</f>
        <v>1ère CIE D'ARC GRAND SAINT MARTIN</v>
      </c>
      <c r="E39" s="37" t="str">
        <f>+'BILAN DES 4 FDM'!E38</f>
        <v>WEYLAND</v>
      </c>
      <c r="F39" s="37" t="str">
        <f>+'BILAN DES 4 FDM'!F38</f>
        <v>Theresa</v>
      </c>
      <c r="G39" s="37" t="str">
        <f>+'BILAN DES 4 FDM'!G38</f>
        <v>D</v>
      </c>
      <c r="H39" s="37">
        <f>+'BILAN DES 4 FDM'!H38</f>
        <v>5</v>
      </c>
      <c r="I39" s="37">
        <f>+'BILAN DES 4 FDM'!I38</f>
        <v>11</v>
      </c>
      <c r="J39" s="37">
        <f>+'BILAN DES 4 FDM'!J38</f>
        <v>16</v>
      </c>
      <c r="K39" s="37">
        <f>+'BILAN DES 4 FDM'!K38</f>
        <v>0</v>
      </c>
      <c r="L39" s="37">
        <f>+'BILAN DES 4 FDM'!L38</f>
        <v>0</v>
      </c>
      <c r="M39" s="37">
        <f>+'BILAN DES 4 FDM'!M38</f>
        <v>0</v>
      </c>
      <c r="N39" s="37" t="str">
        <f t="shared" si="1"/>
        <v>Samedi15h00</v>
      </c>
      <c r="O39" s="37" t="str">
        <f t="shared" si="2"/>
        <v>WEYLANDTheresa</v>
      </c>
      <c r="P39" s="37">
        <f t="shared" si="5"/>
        <v>1</v>
      </c>
      <c r="Q39" t="str">
        <f>IF(O39="00"," ",IF(COUNTIF($O$5:O39,O39)=1,"ok"," "))</f>
        <v>ok</v>
      </c>
      <c r="R39">
        <f t="shared" si="3"/>
        <v>1</v>
      </c>
    </row>
    <row r="40" spans="1:18" x14ac:dyDescent="0.3">
      <c r="A40" t="str">
        <f t="shared" si="4"/>
        <v>Samedi</v>
      </c>
      <c r="B40" t="str">
        <f>+'BILAN DES 4 FDM'!B39</f>
        <v>15h00</v>
      </c>
      <c r="C40" t="str">
        <f>+'BILAN DES 4 FDM'!C39</f>
        <v>9D</v>
      </c>
      <c r="D40" s="37" t="str">
        <f>+'BILAN DES 4 FDM'!D39</f>
        <v>CIE D'ARC D'ERMONT</v>
      </c>
      <c r="E40" s="37" t="str">
        <f>+'BILAN DES 4 FDM'!E39</f>
        <v>QUERRY</v>
      </c>
      <c r="F40" s="37" t="str">
        <f>+'BILAN DES 4 FDM'!F39</f>
        <v>Daniel</v>
      </c>
      <c r="G40" s="37" t="str">
        <f>+'BILAN DES 4 FDM'!G39</f>
        <v>H</v>
      </c>
      <c r="H40" s="37">
        <f>+'BILAN DES 4 FDM'!H39</f>
        <v>30</v>
      </c>
      <c r="I40" s="37">
        <f>+'BILAN DES 4 FDM'!I39</f>
        <v>30</v>
      </c>
      <c r="J40" s="37">
        <f>+'BILAN DES 4 FDM'!J39</f>
        <v>60</v>
      </c>
      <c r="K40" s="37">
        <f>+'BILAN DES 4 FDM'!K39</f>
        <v>0</v>
      </c>
      <c r="L40" s="37">
        <f>+'BILAN DES 4 FDM'!L39</f>
        <v>0</v>
      </c>
      <c r="M40" s="37">
        <f>+'BILAN DES 4 FDM'!M39</f>
        <v>0</v>
      </c>
      <c r="N40" s="37" t="str">
        <f t="shared" si="1"/>
        <v>Samedi15h00</v>
      </c>
      <c r="O40" s="37" t="str">
        <f t="shared" si="2"/>
        <v>QUERRYDaniel</v>
      </c>
      <c r="P40" s="37">
        <f t="shared" si="5"/>
        <v>1</v>
      </c>
      <c r="Q40" t="str">
        <f>IF(O40="00"," ",IF(COUNTIF($O$5:O40,O40)=1,"ok"," "))</f>
        <v>ok</v>
      </c>
      <c r="R40">
        <f t="shared" si="3"/>
        <v>1</v>
      </c>
    </row>
    <row r="41" spans="1:18" x14ac:dyDescent="0.3">
      <c r="A41" t="str">
        <f t="shared" si="4"/>
        <v>Samedi</v>
      </c>
      <c r="B41" t="str">
        <f>+'BILAN DES 4 FDM'!B40</f>
        <v>15h00</v>
      </c>
      <c r="C41" t="str">
        <f>+'BILAN DES 4 FDM'!C40</f>
        <v>10A</v>
      </c>
      <c r="D41" s="37" t="str">
        <f>+'BILAN DES 4 FDM'!D40</f>
        <v>CIE D'ARC DE PLAILLY</v>
      </c>
      <c r="E41" s="37" t="str">
        <f>+'BILAN DES 4 FDM'!E40</f>
        <v>GUIOUBLY</v>
      </c>
      <c r="F41" s="37" t="str">
        <f>+'BILAN DES 4 FDM'!F40</f>
        <v>Gilbert</v>
      </c>
      <c r="G41" s="37" t="str">
        <f>+'BILAN DES 4 FDM'!G40</f>
        <v>H</v>
      </c>
      <c r="H41" s="37">
        <f>+'BILAN DES 4 FDM'!H40</f>
        <v>7</v>
      </c>
      <c r="I41" s="37">
        <f>+'BILAN DES 4 FDM'!I40</f>
        <v>13</v>
      </c>
      <c r="J41" s="37">
        <f>+'BILAN DES 4 FDM'!J40</f>
        <v>20</v>
      </c>
      <c r="K41" s="37">
        <f>+'BILAN DES 4 FDM'!K40</f>
        <v>0</v>
      </c>
      <c r="L41" s="37">
        <f>+'BILAN DES 4 FDM'!L40</f>
        <v>0</v>
      </c>
      <c r="M41" s="37">
        <f>+'BILAN DES 4 FDM'!M40</f>
        <v>0</v>
      </c>
      <c r="N41" s="37" t="str">
        <f t="shared" si="1"/>
        <v>Samedi15h00</v>
      </c>
      <c r="O41" s="37" t="str">
        <f t="shared" si="2"/>
        <v>GUIOUBLYGilbert</v>
      </c>
      <c r="P41" s="37">
        <f t="shared" si="5"/>
        <v>1</v>
      </c>
      <c r="Q41" t="str">
        <f>IF(O41="00"," ",IF(COUNTIF($O$5:O41,O41)=1,"ok"," "))</f>
        <v>ok</v>
      </c>
      <c r="R41">
        <f t="shared" si="3"/>
        <v>1</v>
      </c>
    </row>
    <row r="42" spans="1:18" x14ac:dyDescent="0.3">
      <c r="A42" t="str">
        <f t="shared" si="4"/>
        <v>Samedi</v>
      </c>
      <c r="B42" t="str">
        <f>+'BILAN DES 4 FDM'!B41</f>
        <v>15h00</v>
      </c>
      <c r="C42" t="str">
        <f>+'BILAN DES 4 FDM'!C41</f>
        <v>10B</v>
      </c>
      <c r="D42" s="37" t="str">
        <f>+'BILAN DES 4 FDM'!D41</f>
        <v>LES ARCHERS DU PHENIX</v>
      </c>
      <c r="E42" s="37" t="str">
        <f>+'BILAN DES 4 FDM'!E41</f>
        <v>MERVEILLE</v>
      </c>
      <c r="F42" s="37" t="str">
        <f>+'BILAN DES 4 FDM'!F41</f>
        <v>Alain</v>
      </c>
      <c r="G42" s="37" t="str">
        <f>+'BILAN DES 4 FDM'!G41</f>
        <v>H</v>
      </c>
      <c r="H42" s="37">
        <f>+'BILAN DES 4 FDM'!H41</f>
        <v>30</v>
      </c>
      <c r="I42" s="37">
        <f>+'BILAN DES 4 FDM'!I41</f>
        <v>34</v>
      </c>
      <c r="J42" s="37">
        <f>+'BILAN DES 4 FDM'!J41</f>
        <v>64</v>
      </c>
      <c r="K42" s="37">
        <f>+'BILAN DES 4 FDM'!K41</f>
        <v>0</v>
      </c>
      <c r="L42" s="37">
        <f>+'BILAN DES 4 FDM'!L41</f>
        <v>0</v>
      </c>
      <c r="M42" s="37" t="str">
        <f>+'BILAN DES 4 FDM'!M41</f>
        <v>PAYEE CHQ</v>
      </c>
      <c r="N42" s="37" t="str">
        <f t="shared" si="1"/>
        <v>Samedi15h00</v>
      </c>
      <c r="O42" s="37" t="str">
        <f t="shared" si="2"/>
        <v>MERVEILLEAlain</v>
      </c>
      <c r="P42" s="37">
        <f t="shared" si="5"/>
        <v>1</v>
      </c>
      <c r="Q42" t="str">
        <f>IF(O42="00"," ",IF(COUNTIF($O$5:O42,O42)=1,"ok"," "))</f>
        <v>ok</v>
      </c>
      <c r="R42">
        <f t="shared" si="3"/>
        <v>4</v>
      </c>
    </row>
    <row r="43" spans="1:18" x14ac:dyDescent="0.3">
      <c r="A43" t="str">
        <f t="shared" si="4"/>
        <v>Samedi</v>
      </c>
      <c r="B43" t="str">
        <f>+'BILAN DES 4 FDM'!B42</f>
        <v>15h00</v>
      </c>
      <c r="C43" t="str">
        <f>+'BILAN DES 4 FDM'!C42</f>
        <v>10C</v>
      </c>
      <c r="D43" s="37" t="str">
        <f>+'BILAN DES 4 FDM'!D42</f>
        <v>CIE D'ARC DU PAYS HOUDANAIS</v>
      </c>
      <c r="E43" s="37" t="str">
        <f>+'BILAN DES 4 FDM'!E42</f>
        <v>SIROIT</v>
      </c>
      <c r="F43" s="37" t="str">
        <f>+'BILAN DES 4 FDM'!F42</f>
        <v>Hervé</v>
      </c>
      <c r="G43" s="37" t="str">
        <f>+'BILAN DES 4 FDM'!G42</f>
        <v>H</v>
      </c>
      <c r="H43" s="37">
        <f>+'BILAN DES 4 FDM'!H42</f>
        <v>20</v>
      </c>
      <c r="I43" s="37">
        <f>+'BILAN DES 4 FDM'!I42</f>
        <v>21</v>
      </c>
      <c r="J43" s="37">
        <f>+'BILAN DES 4 FDM'!J42</f>
        <v>41</v>
      </c>
      <c r="K43" s="37">
        <f>+'BILAN DES 4 FDM'!K42</f>
        <v>0</v>
      </c>
      <c r="L43" s="37">
        <f>+'BILAN DES 4 FDM'!L42</f>
        <v>0</v>
      </c>
      <c r="M43" s="37">
        <f>+'BILAN DES 4 FDM'!M42</f>
        <v>0</v>
      </c>
      <c r="N43" s="37" t="str">
        <f t="shared" si="1"/>
        <v>Samedi15h00</v>
      </c>
      <c r="O43" s="37" t="str">
        <f t="shared" si="2"/>
        <v>SIROITHervé</v>
      </c>
      <c r="P43" s="37">
        <f t="shared" si="5"/>
        <v>1</v>
      </c>
      <c r="Q43" t="str">
        <f>IF(O43="00"," ",IF(COUNTIF($O$5:O43,O43)=1,"ok"," "))</f>
        <v>ok</v>
      </c>
      <c r="R43">
        <f t="shared" si="3"/>
        <v>1</v>
      </c>
    </row>
    <row r="44" spans="1:18" x14ac:dyDescent="0.3">
      <c r="A44" t="str">
        <f t="shared" si="4"/>
        <v>Samedi</v>
      </c>
      <c r="B44" t="str">
        <f>+'BILAN DES 4 FDM'!B43</f>
        <v>15h00</v>
      </c>
      <c r="C44" t="str">
        <f>+'BILAN DES 4 FDM'!C43</f>
        <v>10D</v>
      </c>
      <c r="D44" s="37">
        <f>+'BILAN DES 4 FDM'!D43</f>
        <v>0</v>
      </c>
      <c r="E44" s="37">
        <f>+'BILAN DES 4 FDM'!E43</f>
        <v>0</v>
      </c>
      <c r="F44" s="37">
        <f>+'BILAN DES 4 FDM'!F43</f>
        <v>0</v>
      </c>
      <c r="G44" s="37">
        <f>+'BILAN DES 4 FDM'!G43</f>
        <v>0</v>
      </c>
      <c r="H44" s="37">
        <f>+'BILAN DES 4 FDM'!H43</f>
        <v>0</v>
      </c>
      <c r="I44" s="37">
        <f>+'BILAN DES 4 FDM'!I43</f>
        <v>0</v>
      </c>
      <c r="J44" s="37">
        <f>+'BILAN DES 4 FDM'!J43</f>
        <v>0</v>
      </c>
      <c r="K44" s="37">
        <f>+'BILAN DES 4 FDM'!K43</f>
        <v>0</v>
      </c>
      <c r="L44" s="37">
        <f>+'BILAN DES 4 FDM'!L43</f>
        <v>0</v>
      </c>
      <c r="M44" s="37">
        <f>+'BILAN DES 4 FDM'!M43</f>
        <v>0</v>
      </c>
      <c r="N44" s="37" t="str">
        <f t="shared" si="1"/>
        <v>Samedi15h00</v>
      </c>
      <c r="O44" s="37" t="str">
        <f t="shared" si="2"/>
        <v>00</v>
      </c>
      <c r="P44" s="37">
        <f t="shared" si="5"/>
        <v>1</v>
      </c>
      <c r="Q44" t="str">
        <f>IF(O44="00"," ",IF(COUNTIF($O$5:O44,O44)=1,"ok"," "))</f>
        <v xml:space="preserve"> </v>
      </c>
      <c r="R44" t="str">
        <f t="shared" si="3"/>
        <v xml:space="preserve"> </v>
      </c>
    </row>
    <row r="45" spans="1:18" x14ac:dyDescent="0.3">
      <c r="A45" t="str">
        <f t="shared" si="4"/>
        <v>Samedi</v>
      </c>
      <c r="B45" t="str">
        <f>+'BILAN DES 4 FDM'!B44</f>
        <v>15h00</v>
      </c>
      <c r="C45" t="str">
        <f>+'BILAN DES 4 FDM'!C44</f>
        <v>11A</v>
      </c>
      <c r="D45" s="37" t="str">
        <f>+'BILAN DES 4 FDM'!D44</f>
        <v>CIE D'ARC DE VILLEMOMBLE</v>
      </c>
      <c r="E45" s="37" t="str">
        <f>+'BILAN DES 4 FDM'!E44</f>
        <v>EPIVENT</v>
      </c>
      <c r="F45" s="37" t="str">
        <f>+'BILAN DES 4 FDM'!F44</f>
        <v>Yves</v>
      </c>
      <c r="G45" s="37" t="str">
        <f>+'BILAN DES 4 FDM'!G44</f>
        <v>H</v>
      </c>
      <c r="H45" s="37">
        <f>+'BILAN DES 4 FDM'!H44</f>
        <v>11</v>
      </c>
      <c r="I45" s="37">
        <f>+'BILAN DES 4 FDM'!I44</f>
        <v>13</v>
      </c>
      <c r="J45" s="37">
        <f>+'BILAN DES 4 FDM'!J44</f>
        <v>24</v>
      </c>
      <c r="K45" s="37">
        <f>+'BILAN DES 4 FDM'!K44</f>
        <v>0</v>
      </c>
      <c r="L45" s="37">
        <f>+'BILAN DES 4 FDM'!L44</f>
        <v>0</v>
      </c>
      <c r="M45" s="37">
        <f>+'BILAN DES 4 FDM'!M44</f>
        <v>0</v>
      </c>
      <c r="N45" s="37" t="str">
        <f t="shared" si="1"/>
        <v>Samedi15h00</v>
      </c>
      <c r="O45" s="37" t="str">
        <f t="shared" si="2"/>
        <v>EPIVENTYves</v>
      </c>
      <c r="P45" s="37">
        <f t="shared" si="5"/>
        <v>1</v>
      </c>
      <c r="Q45" t="str">
        <f>IF(O45="00"," ",IF(COUNTIF($O$5:O45,O45)=1,"ok"," "))</f>
        <v>ok</v>
      </c>
      <c r="R45">
        <f t="shared" si="3"/>
        <v>3</v>
      </c>
    </row>
    <row r="46" spans="1:18" x14ac:dyDescent="0.3">
      <c r="A46" t="str">
        <f t="shared" si="4"/>
        <v>Samedi</v>
      </c>
      <c r="B46" t="str">
        <f>+'BILAN DES 4 FDM'!B45</f>
        <v>15h00</v>
      </c>
      <c r="C46" t="str">
        <f>+'BILAN DES 4 FDM'!C45</f>
        <v>11B</v>
      </c>
      <c r="D46" s="37" t="str">
        <f>+'BILAN DES 4 FDM'!D45</f>
        <v>CIE D'ARC DE PLAILLY</v>
      </c>
      <c r="E46" s="37" t="str">
        <f>+'BILAN DES 4 FDM'!E45</f>
        <v>CALBRY</v>
      </c>
      <c r="F46" s="37" t="str">
        <f>+'BILAN DES 4 FDM'!F45</f>
        <v>Stéphane</v>
      </c>
      <c r="G46" s="37" t="str">
        <f>+'BILAN DES 4 FDM'!G45</f>
        <v>H</v>
      </c>
      <c r="H46" s="37">
        <f>+'BILAN DES 4 FDM'!H45</f>
        <v>19</v>
      </c>
      <c r="I46" s="37">
        <f>+'BILAN DES 4 FDM'!I45</f>
        <v>13</v>
      </c>
      <c r="J46" s="37">
        <f>+'BILAN DES 4 FDM'!J45</f>
        <v>32</v>
      </c>
      <c r="K46" s="37">
        <f>+'BILAN DES 4 FDM'!K45</f>
        <v>0</v>
      </c>
      <c r="L46" s="37">
        <f>+'BILAN DES 4 FDM'!L45</f>
        <v>0</v>
      </c>
      <c r="M46" s="37">
        <f>+'BILAN DES 4 FDM'!M45</f>
        <v>0</v>
      </c>
      <c r="N46" s="37" t="str">
        <f t="shared" si="1"/>
        <v>Samedi15h00</v>
      </c>
      <c r="O46" s="37" t="str">
        <f t="shared" si="2"/>
        <v>CALBRYStéphane</v>
      </c>
      <c r="P46" s="37">
        <f t="shared" si="5"/>
        <v>1</v>
      </c>
      <c r="Q46" t="str">
        <f>IF(O46="00"," ",IF(COUNTIF($O$5:O46,O46)=1,"ok"," "))</f>
        <v>ok</v>
      </c>
      <c r="R46">
        <f t="shared" si="3"/>
        <v>1</v>
      </c>
    </row>
    <row r="47" spans="1:18" x14ac:dyDescent="0.3">
      <c r="A47" t="str">
        <f t="shared" si="4"/>
        <v>Samedi</v>
      </c>
      <c r="B47" t="str">
        <f>+'BILAN DES 4 FDM'!B46</f>
        <v>15h00</v>
      </c>
      <c r="C47" t="str">
        <f>+'BILAN DES 4 FDM'!C46</f>
        <v>11C</v>
      </c>
      <c r="D47" s="37" t="str">
        <f>+'BILAN DES 4 FDM'!D46</f>
        <v>CIE D'ARC D'ANNET SUR MARNE</v>
      </c>
      <c r="E47" s="37" t="str">
        <f>+'BILAN DES 4 FDM'!E46</f>
        <v>PARMENTIER</v>
      </c>
      <c r="F47" s="37" t="str">
        <f>+'BILAN DES 4 FDM'!F46</f>
        <v>Frédérique</v>
      </c>
      <c r="G47" s="37" t="str">
        <f>+'BILAN DES 4 FDM'!G46</f>
        <v>D</v>
      </c>
      <c r="H47" s="37">
        <f>+'BILAN DES 4 FDM'!H46</f>
        <v>26</v>
      </c>
      <c r="I47" s="37">
        <f>+'BILAN DES 4 FDM'!I46</f>
        <v>23</v>
      </c>
      <c r="J47" s="37">
        <f>+'BILAN DES 4 FDM'!J46</f>
        <v>49</v>
      </c>
      <c r="K47" s="37">
        <f>+'BILAN DES 4 FDM'!K46</f>
        <v>0</v>
      </c>
      <c r="L47" s="37">
        <f>+'BILAN DES 4 FDM'!L46</f>
        <v>0</v>
      </c>
      <c r="M47" s="37">
        <f>+'BILAN DES 4 FDM'!M46</f>
        <v>0</v>
      </c>
      <c r="N47" s="37" t="str">
        <f t="shared" si="1"/>
        <v>Samedi15h00</v>
      </c>
      <c r="O47" s="37" t="str">
        <f t="shared" si="2"/>
        <v>PARMENTIERFrédérique</v>
      </c>
      <c r="P47" s="37">
        <f t="shared" si="5"/>
        <v>1</v>
      </c>
      <c r="Q47" t="str">
        <f>IF(O47="00"," ",IF(COUNTIF($O$5:O47,O47)=1,"ok"," "))</f>
        <v>ok</v>
      </c>
      <c r="R47">
        <f t="shared" si="3"/>
        <v>1</v>
      </c>
    </row>
    <row r="48" spans="1:18" x14ac:dyDescent="0.3">
      <c r="A48" t="str">
        <f t="shared" si="4"/>
        <v>Samedi</v>
      </c>
      <c r="B48" t="str">
        <f>+'BILAN DES 4 FDM'!B47</f>
        <v>15h00</v>
      </c>
      <c r="C48" t="str">
        <f>+'BILAN DES 4 FDM'!C47</f>
        <v>11D</v>
      </c>
      <c r="D48" s="37">
        <f>+'BILAN DES 4 FDM'!D47</f>
        <v>0</v>
      </c>
      <c r="E48" s="37">
        <f>+'BILAN DES 4 FDM'!E47</f>
        <v>0</v>
      </c>
      <c r="F48" s="37">
        <f>+'BILAN DES 4 FDM'!F47</f>
        <v>0</v>
      </c>
      <c r="G48" s="37">
        <f>+'BILAN DES 4 FDM'!G47</f>
        <v>0</v>
      </c>
      <c r="H48" s="37">
        <f>+'BILAN DES 4 FDM'!H47</f>
        <v>0</v>
      </c>
      <c r="I48" s="37">
        <f>+'BILAN DES 4 FDM'!I47</f>
        <v>0</v>
      </c>
      <c r="J48" s="37">
        <f>+'BILAN DES 4 FDM'!J47</f>
        <v>0</v>
      </c>
      <c r="K48" s="37">
        <f>+'BILAN DES 4 FDM'!K47</f>
        <v>0</v>
      </c>
      <c r="L48" s="37">
        <f>+'BILAN DES 4 FDM'!L47</f>
        <v>0</v>
      </c>
      <c r="M48" s="37">
        <f>+'BILAN DES 4 FDM'!M47</f>
        <v>0</v>
      </c>
      <c r="N48" s="37" t="str">
        <f t="shared" si="1"/>
        <v>Samedi15h00</v>
      </c>
      <c r="O48" s="37" t="str">
        <f t="shared" si="2"/>
        <v>00</v>
      </c>
      <c r="P48" s="37">
        <f t="shared" si="5"/>
        <v>1</v>
      </c>
      <c r="Q48" t="str">
        <f>IF(O48="00"," ",IF(COUNTIF($O$5:O48,O48)=1,"ok"," "))</f>
        <v xml:space="preserve"> </v>
      </c>
      <c r="R48" t="str">
        <f t="shared" si="3"/>
        <v xml:space="preserve"> </v>
      </c>
    </row>
    <row r="49" spans="1:18" x14ac:dyDescent="0.3">
      <c r="A49" t="str">
        <f t="shared" si="4"/>
        <v>Samedi</v>
      </c>
      <c r="B49" t="str">
        <f>+'BILAN DES 4 FDM'!B48</f>
        <v>15h00</v>
      </c>
      <c r="C49" t="str">
        <f>+'BILAN DES 4 FDM'!C48</f>
        <v>12A</v>
      </c>
      <c r="D49" s="37">
        <f>+'BILAN DES 4 FDM'!D48</f>
        <v>0</v>
      </c>
      <c r="E49" s="37">
        <f>+'BILAN DES 4 FDM'!E48</f>
        <v>0</v>
      </c>
      <c r="F49" s="37">
        <f>+'BILAN DES 4 FDM'!F48</f>
        <v>0</v>
      </c>
      <c r="G49" s="37">
        <f>+'BILAN DES 4 FDM'!G48</f>
        <v>0</v>
      </c>
      <c r="H49" s="37">
        <f>+'BILAN DES 4 FDM'!H48</f>
        <v>0</v>
      </c>
      <c r="I49" s="37">
        <f>+'BILAN DES 4 FDM'!I48</f>
        <v>0</v>
      </c>
      <c r="J49" s="37">
        <f>+'BILAN DES 4 FDM'!J48</f>
        <v>0</v>
      </c>
      <c r="K49" s="37">
        <f>+'BILAN DES 4 FDM'!K48</f>
        <v>0</v>
      </c>
      <c r="L49" s="37">
        <f>+'BILAN DES 4 FDM'!L48</f>
        <v>0</v>
      </c>
      <c r="M49" s="37">
        <f>+'BILAN DES 4 FDM'!M48</f>
        <v>0</v>
      </c>
      <c r="N49" s="37" t="str">
        <f t="shared" si="1"/>
        <v>Samedi15h00</v>
      </c>
      <c r="O49" s="37" t="str">
        <f t="shared" si="2"/>
        <v>00</v>
      </c>
      <c r="P49" s="37">
        <f t="shared" si="5"/>
        <v>1</v>
      </c>
      <c r="Q49" t="str">
        <f>IF(O49="00"," ",IF(COUNTIF($O$5:O49,O49)=1,"ok"," "))</f>
        <v xml:space="preserve"> </v>
      </c>
      <c r="R49" t="str">
        <f t="shared" si="3"/>
        <v xml:space="preserve"> </v>
      </c>
    </row>
    <row r="50" spans="1:18" x14ac:dyDescent="0.3">
      <c r="A50" t="str">
        <f t="shared" si="4"/>
        <v>Samedi</v>
      </c>
      <c r="B50" t="str">
        <f>+'BILAN DES 4 FDM'!B49</f>
        <v>15h00</v>
      </c>
      <c r="C50" t="str">
        <f>+'BILAN DES 4 FDM'!C49</f>
        <v>12B</v>
      </c>
      <c r="D50" s="37">
        <f>+'BILAN DES 4 FDM'!D49</f>
        <v>0</v>
      </c>
      <c r="E50" s="37">
        <f>+'BILAN DES 4 FDM'!E49</f>
        <v>0</v>
      </c>
      <c r="F50" s="37">
        <f>+'BILAN DES 4 FDM'!F49</f>
        <v>0</v>
      </c>
      <c r="G50" s="37">
        <f>+'BILAN DES 4 FDM'!G49</f>
        <v>0</v>
      </c>
      <c r="H50" s="37">
        <f>+'BILAN DES 4 FDM'!H49</f>
        <v>0</v>
      </c>
      <c r="I50" s="37">
        <f>+'BILAN DES 4 FDM'!I49</f>
        <v>0</v>
      </c>
      <c r="J50" s="37">
        <f>+'BILAN DES 4 FDM'!J49</f>
        <v>0</v>
      </c>
      <c r="K50" s="37">
        <f>+'BILAN DES 4 FDM'!K49</f>
        <v>0</v>
      </c>
      <c r="L50" s="37">
        <f>+'BILAN DES 4 FDM'!L49</f>
        <v>0</v>
      </c>
      <c r="M50" s="37">
        <f>+'BILAN DES 4 FDM'!M49</f>
        <v>0</v>
      </c>
      <c r="N50" s="37" t="str">
        <f t="shared" si="1"/>
        <v>Samedi15h00</v>
      </c>
      <c r="O50" s="37" t="str">
        <f t="shared" si="2"/>
        <v>00</v>
      </c>
      <c r="P50" s="37">
        <f t="shared" si="5"/>
        <v>1</v>
      </c>
      <c r="Q50" t="str">
        <f>IF(O50="00"," ",IF(COUNTIF($O$5:O50,O50)=1,"ok"," "))</f>
        <v xml:space="preserve"> </v>
      </c>
      <c r="R50" t="str">
        <f t="shared" si="3"/>
        <v xml:space="preserve"> </v>
      </c>
    </row>
    <row r="51" spans="1:18" x14ac:dyDescent="0.3">
      <c r="A51" t="str">
        <f t="shared" si="4"/>
        <v>Samedi</v>
      </c>
      <c r="B51" t="str">
        <f>+'BILAN DES 4 FDM'!B50</f>
        <v>15h00</v>
      </c>
      <c r="C51" t="str">
        <f>+'BILAN DES 4 FDM'!C50</f>
        <v>12C</v>
      </c>
      <c r="D51" s="37">
        <f>+'BILAN DES 4 FDM'!D50</f>
        <v>0</v>
      </c>
      <c r="E51" s="37">
        <f>+'BILAN DES 4 FDM'!E50</f>
        <v>0</v>
      </c>
      <c r="F51" s="37">
        <f>+'BILAN DES 4 FDM'!F50</f>
        <v>0</v>
      </c>
      <c r="G51" s="37">
        <f>+'BILAN DES 4 FDM'!G50</f>
        <v>0</v>
      </c>
      <c r="H51" s="37">
        <f>+'BILAN DES 4 FDM'!H50</f>
        <v>0</v>
      </c>
      <c r="I51" s="37">
        <f>+'BILAN DES 4 FDM'!I50</f>
        <v>0</v>
      </c>
      <c r="J51" s="37">
        <f>+'BILAN DES 4 FDM'!J50</f>
        <v>0</v>
      </c>
      <c r="K51" s="37">
        <f>+'BILAN DES 4 FDM'!K50</f>
        <v>0</v>
      </c>
      <c r="L51" s="37">
        <f>+'BILAN DES 4 FDM'!L50</f>
        <v>0</v>
      </c>
      <c r="M51" s="37">
        <f>+'BILAN DES 4 FDM'!M50</f>
        <v>0</v>
      </c>
      <c r="N51" s="37" t="str">
        <f t="shared" si="1"/>
        <v>Samedi15h00</v>
      </c>
      <c r="O51" s="37" t="str">
        <f t="shared" si="2"/>
        <v>00</v>
      </c>
      <c r="P51" s="37">
        <f t="shared" si="5"/>
        <v>1</v>
      </c>
      <c r="Q51" t="str">
        <f>IF(O51="00"," ",IF(COUNTIF($O$5:O51,O51)=1,"ok"," "))</f>
        <v xml:space="preserve"> </v>
      </c>
      <c r="R51" t="str">
        <f t="shared" si="3"/>
        <v xml:space="preserve"> </v>
      </c>
    </row>
    <row r="52" spans="1:18" x14ac:dyDescent="0.3">
      <c r="A52" t="str">
        <f t="shared" si="4"/>
        <v>Samedi</v>
      </c>
      <c r="B52" t="str">
        <f>+'BILAN DES 4 FDM'!B51</f>
        <v>15h00</v>
      </c>
      <c r="C52" t="str">
        <f>+'BILAN DES 4 FDM'!C51</f>
        <v>12D</v>
      </c>
      <c r="D52" s="37">
        <f>+'BILAN DES 4 FDM'!D51</f>
        <v>0</v>
      </c>
      <c r="E52" s="37">
        <f>+'BILAN DES 4 FDM'!E51</f>
        <v>0</v>
      </c>
      <c r="F52" s="37">
        <f>+'BILAN DES 4 FDM'!F51</f>
        <v>0</v>
      </c>
      <c r="G52" s="37">
        <f>+'BILAN DES 4 FDM'!G51</f>
        <v>0</v>
      </c>
      <c r="H52" s="37">
        <f>+'BILAN DES 4 FDM'!H51</f>
        <v>0</v>
      </c>
      <c r="I52" s="37">
        <f>+'BILAN DES 4 FDM'!I51</f>
        <v>0</v>
      </c>
      <c r="J52" s="37">
        <f>+'BILAN DES 4 FDM'!J51</f>
        <v>0</v>
      </c>
      <c r="K52" s="37">
        <f>+'BILAN DES 4 FDM'!K51</f>
        <v>0</v>
      </c>
      <c r="L52" s="37">
        <f>+'BILAN DES 4 FDM'!L51</f>
        <v>0</v>
      </c>
      <c r="M52" s="37">
        <f>+'BILAN DES 4 FDM'!M51</f>
        <v>0</v>
      </c>
      <c r="N52" s="37" t="str">
        <f t="shared" si="1"/>
        <v>Samedi15h00</v>
      </c>
      <c r="O52" s="37" t="str">
        <f t="shared" si="2"/>
        <v>00</v>
      </c>
      <c r="P52" s="37">
        <f t="shared" si="5"/>
        <v>1</v>
      </c>
      <c r="Q52" t="str">
        <f>IF(O52="00"," ",IF(COUNTIF($O$5:O52,O52)=1,"ok"," "))</f>
        <v xml:space="preserve"> </v>
      </c>
      <c r="R52" t="str">
        <f t="shared" si="3"/>
        <v xml:space="preserve"> </v>
      </c>
    </row>
    <row r="53" spans="1:18" x14ac:dyDescent="0.3">
      <c r="A53" t="str">
        <f>+'BILAN DES 4 FDM'!A52</f>
        <v>Dimanche</v>
      </c>
      <c r="B53" t="str">
        <f>+'BILAN DES 4 FDM'!B52</f>
        <v>9h30</v>
      </c>
      <c r="C53" t="str">
        <f>+'BILAN DES 4 FDM'!C52</f>
        <v>1A</v>
      </c>
      <c r="D53" s="37">
        <f>+'BILAN DES 4 FDM'!D52</f>
        <v>0</v>
      </c>
      <c r="E53" s="37">
        <f>+'BILAN DES 4 FDM'!E52</f>
        <v>0</v>
      </c>
      <c r="F53" s="37">
        <f>+'BILAN DES 4 FDM'!F52</f>
        <v>0</v>
      </c>
      <c r="G53" s="37">
        <f>+'BILAN DES 4 FDM'!G52</f>
        <v>0</v>
      </c>
      <c r="H53" s="37">
        <f>+'BILAN DES 4 FDM'!H52</f>
        <v>0</v>
      </c>
      <c r="I53" s="37">
        <f>+'BILAN DES 4 FDM'!I52</f>
        <v>0</v>
      </c>
      <c r="J53" s="37">
        <f>+'BILAN DES 4 FDM'!J52</f>
        <v>0</v>
      </c>
      <c r="K53" s="37">
        <f>+'BILAN DES 4 FDM'!K52</f>
        <v>0</v>
      </c>
      <c r="L53" s="37">
        <f>+'BILAN DES 4 FDM'!L52</f>
        <v>0</v>
      </c>
      <c r="M53" s="37">
        <f>+'BILAN DES 4 FDM'!M52</f>
        <v>0</v>
      </c>
      <c r="N53" s="37" t="str">
        <f t="shared" si="1"/>
        <v>Dimanche9h30</v>
      </c>
      <c r="O53" s="37" t="str">
        <f t="shared" si="2"/>
        <v>00</v>
      </c>
      <c r="P53" s="37">
        <f t="shared" si="5"/>
        <v>2</v>
      </c>
      <c r="Q53" t="str">
        <f>IF(O53="00"," ",IF(COUNTIF($O$5:O53,O53)=1,"ok"," "))</f>
        <v xml:space="preserve"> </v>
      </c>
      <c r="R53" t="str">
        <f t="shared" si="3"/>
        <v xml:space="preserve"> </v>
      </c>
    </row>
    <row r="54" spans="1:18" x14ac:dyDescent="0.3">
      <c r="A54" t="str">
        <f>+A53</f>
        <v>Dimanche</v>
      </c>
      <c r="B54" t="str">
        <f>+'BILAN DES 4 FDM'!B53</f>
        <v>9h30</v>
      </c>
      <c r="C54" t="str">
        <f>+'BILAN DES 4 FDM'!C53</f>
        <v>1B</v>
      </c>
      <c r="D54" s="37">
        <f>+'BILAN DES 4 FDM'!D53</f>
        <v>0</v>
      </c>
      <c r="E54" s="37">
        <f>+'BILAN DES 4 FDM'!E53</f>
        <v>0</v>
      </c>
      <c r="F54" s="37">
        <f>+'BILAN DES 4 FDM'!F53</f>
        <v>0</v>
      </c>
      <c r="G54" s="37">
        <f>+'BILAN DES 4 FDM'!G53</f>
        <v>0</v>
      </c>
      <c r="H54" s="37">
        <f>+'BILAN DES 4 FDM'!H53</f>
        <v>0</v>
      </c>
      <c r="I54" s="37">
        <f>+'BILAN DES 4 FDM'!I53</f>
        <v>0</v>
      </c>
      <c r="J54" s="37">
        <f>+'BILAN DES 4 FDM'!J53</f>
        <v>0</v>
      </c>
      <c r="K54" s="37">
        <f>+'BILAN DES 4 FDM'!K53</f>
        <v>0</v>
      </c>
      <c r="L54" s="37">
        <f>+'BILAN DES 4 FDM'!L53</f>
        <v>0</v>
      </c>
      <c r="M54" s="37">
        <f>+'BILAN DES 4 FDM'!M53</f>
        <v>0</v>
      </c>
      <c r="N54" s="37" t="str">
        <f t="shared" si="1"/>
        <v>Dimanche9h30</v>
      </c>
      <c r="O54" s="37" t="str">
        <f t="shared" si="2"/>
        <v>00</v>
      </c>
      <c r="P54" s="37">
        <f t="shared" si="5"/>
        <v>2</v>
      </c>
      <c r="Q54" t="str">
        <f>IF(O54="00"," ",IF(COUNTIF($O$5:O54,O54)=1,"ok"," "))</f>
        <v xml:space="preserve"> </v>
      </c>
      <c r="R54" t="str">
        <f t="shared" si="3"/>
        <v xml:space="preserve"> </v>
      </c>
    </row>
    <row r="55" spans="1:18" x14ac:dyDescent="0.3">
      <c r="A55" t="str">
        <f t="shared" ref="A55:A118" si="6">+A54</f>
        <v>Dimanche</v>
      </c>
      <c r="B55" t="str">
        <f>+'BILAN DES 4 FDM'!B54</f>
        <v>9h30</v>
      </c>
      <c r="C55" t="str">
        <f>+'BILAN DES 4 FDM'!C54</f>
        <v>1C</v>
      </c>
      <c r="D55" s="37">
        <f>+'BILAN DES 4 FDM'!D54</f>
        <v>0</v>
      </c>
      <c r="E55" s="37">
        <f>+'BILAN DES 4 FDM'!E54</f>
        <v>0</v>
      </c>
      <c r="F55" s="37">
        <f>+'BILAN DES 4 FDM'!F54</f>
        <v>0</v>
      </c>
      <c r="G55" s="37">
        <f>+'BILAN DES 4 FDM'!G54</f>
        <v>0</v>
      </c>
      <c r="H55" s="37">
        <f>+'BILAN DES 4 FDM'!H54</f>
        <v>0</v>
      </c>
      <c r="I55" s="37">
        <f>+'BILAN DES 4 FDM'!I54</f>
        <v>0</v>
      </c>
      <c r="J55" s="37">
        <f>+'BILAN DES 4 FDM'!J54</f>
        <v>0</v>
      </c>
      <c r="K55" s="37">
        <f>+'BILAN DES 4 FDM'!K54</f>
        <v>0</v>
      </c>
      <c r="L55" s="37">
        <f>+'BILAN DES 4 FDM'!L54</f>
        <v>0</v>
      </c>
      <c r="M55" s="37">
        <f>+'BILAN DES 4 FDM'!M54</f>
        <v>0</v>
      </c>
      <c r="N55" s="37" t="str">
        <f t="shared" si="1"/>
        <v>Dimanche9h30</v>
      </c>
      <c r="O55" s="37" t="str">
        <f t="shared" si="2"/>
        <v>00</v>
      </c>
      <c r="P55" s="37">
        <f t="shared" si="5"/>
        <v>2</v>
      </c>
      <c r="Q55" t="str">
        <f>IF(O55="00"," ",IF(COUNTIF($O$5:O55,O55)=1,"ok"," "))</f>
        <v xml:space="preserve"> </v>
      </c>
      <c r="R55" t="str">
        <f t="shared" si="3"/>
        <v xml:space="preserve"> </v>
      </c>
    </row>
    <row r="56" spans="1:18" x14ac:dyDescent="0.3">
      <c r="A56" t="str">
        <f t="shared" si="6"/>
        <v>Dimanche</v>
      </c>
      <c r="B56" t="str">
        <f>+'BILAN DES 4 FDM'!B55</f>
        <v>9h30</v>
      </c>
      <c r="C56" t="str">
        <f>+'BILAN DES 4 FDM'!C55</f>
        <v>1D</v>
      </c>
      <c r="D56" s="37">
        <f>+'BILAN DES 4 FDM'!D55</f>
        <v>0</v>
      </c>
      <c r="E56" s="37">
        <f>+'BILAN DES 4 FDM'!E55</f>
        <v>0</v>
      </c>
      <c r="F56" s="37">
        <f>+'BILAN DES 4 FDM'!F55</f>
        <v>0</v>
      </c>
      <c r="G56" s="37">
        <f>+'BILAN DES 4 FDM'!G55</f>
        <v>0</v>
      </c>
      <c r="H56" s="37">
        <f>+'BILAN DES 4 FDM'!H55</f>
        <v>0</v>
      </c>
      <c r="I56" s="37">
        <f>+'BILAN DES 4 FDM'!I55</f>
        <v>0</v>
      </c>
      <c r="J56" s="37">
        <f>+'BILAN DES 4 FDM'!J55</f>
        <v>0</v>
      </c>
      <c r="K56" s="37">
        <f>+'BILAN DES 4 FDM'!K55</f>
        <v>0</v>
      </c>
      <c r="L56" s="37">
        <f>+'BILAN DES 4 FDM'!L55</f>
        <v>0</v>
      </c>
      <c r="M56" s="37">
        <f>+'BILAN DES 4 FDM'!M55</f>
        <v>0</v>
      </c>
      <c r="N56" s="37" t="str">
        <f t="shared" si="1"/>
        <v>Dimanche9h30</v>
      </c>
      <c r="O56" s="37" t="str">
        <f t="shared" si="2"/>
        <v>00</v>
      </c>
      <c r="P56" s="37">
        <f t="shared" si="5"/>
        <v>2</v>
      </c>
      <c r="Q56" t="str">
        <f>IF(O56="00"," ",IF(COUNTIF($O$5:O56,O56)=1,"ok"," "))</f>
        <v xml:space="preserve"> </v>
      </c>
      <c r="R56" t="str">
        <f t="shared" si="3"/>
        <v xml:space="preserve"> </v>
      </c>
    </row>
    <row r="57" spans="1:18" x14ac:dyDescent="0.3">
      <c r="A57" t="str">
        <f t="shared" si="6"/>
        <v>Dimanche</v>
      </c>
      <c r="B57" t="str">
        <f>+'BILAN DES 4 FDM'!B56</f>
        <v>9h30</v>
      </c>
      <c r="C57" t="str">
        <f>+'BILAN DES 4 FDM'!C56</f>
        <v>2A</v>
      </c>
      <c r="D57" s="37" t="str">
        <f>+'BILAN DES 4 FDM'!D56</f>
        <v>CIE D'ARC CHAMPS SUR MARNE</v>
      </c>
      <c r="E57" s="37" t="str">
        <f>+'BILAN DES 4 FDM'!E56</f>
        <v>HOTTEKIET</v>
      </c>
      <c r="F57" s="37" t="str">
        <f>+'BILAN DES 4 FDM'!F56</f>
        <v>Laurent</v>
      </c>
      <c r="G57" s="37" t="str">
        <f>+'BILAN DES 4 FDM'!G56</f>
        <v>H</v>
      </c>
      <c r="H57" s="37">
        <f>+'BILAN DES 4 FDM'!H56</f>
        <v>37</v>
      </c>
      <c r="I57" s="37">
        <f>+'BILAN DES 4 FDM'!I56</f>
        <v>28</v>
      </c>
      <c r="J57" s="37">
        <f>+'BILAN DES 4 FDM'!J56</f>
        <v>65</v>
      </c>
      <c r="K57" s="37">
        <f>+'BILAN DES 4 FDM'!K56</f>
        <v>1</v>
      </c>
      <c r="L57" s="37">
        <f>+'BILAN DES 4 FDM'!L56</f>
        <v>13</v>
      </c>
      <c r="M57" s="37">
        <f>+'BILAN DES 4 FDM'!M56</f>
        <v>0</v>
      </c>
      <c r="N57" s="37" t="str">
        <f t="shared" si="1"/>
        <v>Dimanche9h30</v>
      </c>
      <c r="O57" s="37" t="str">
        <f t="shared" si="2"/>
        <v>HOTTEKIETLaurent</v>
      </c>
      <c r="P57" s="37">
        <f t="shared" si="5"/>
        <v>2</v>
      </c>
      <c r="Q57" t="str">
        <f>IF(O57="00"," ",IF(COUNTIF($O$5:O57,O57)=1,"ok"," "))</f>
        <v>ok</v>
      </c>
      <c r="R57">
        <f t="shared" si="3"/>
        <v>1</v>
      </c>
    </row>
    <row r="58" spans="1:18" x14ac:dyDescent="0.3">
      <c r="A58" t="str">
        <f t="shared" si="6"/>
        <v>Dimanche</v>
      </c>
      <c r="B58" t="str">
        <f>+'BILAN DES 4 FDM'!B57</f>
        <v>9h30</v>
      </c>
      <c r="C58" t="str">
        <f>+'BILAN DES 4 FDM'!C57</f>
        <v>2B</v>
      </c>
      <c r="D58" s="37" t="str">
        <f>+'BILAN DES 4 FDM'!D57</f>
        <v>TIR A L'ARC NANGISSIEN</v>
      </c>
      <c r="E58" s="37" t="str">
        <f>+'BILAN DES 4 FDM'!E57</f>
        <v>COUPE</v>
      </c>
      <c r="F58" s="37" t="str">
        <f>+'BILAN DES 4 FDM'!F57</f>
        <v>Quentin</v>
      </c>
      <c r="G58" s="37" t="str">
        <f>+'BILAN DES 4 FDM'!G57</f>
        <v>H</v>
      </c>
      <c r="H58" s="37">
        <f>+'BILAN DES 4 FDM'!H57</f>
        <v>9</v>
      </c>
      <c r="I58" s="37">
        <f>+'BILAN DES 4 FDM'!I57</f>
        <v>18</v>
      </c>
      <c r="J58" s="37">
        <f>+'BILAN DES 4 FDM'!J57</f>
        <v>27</v>
      </c>
      <c r="K58" s="37">
        <f>+'BILAN DES 4 FDM'!K57</f>
        <v>0</v>
      </c>
      <c r="L58" s="37">
        <f>+'BILAN DES 4 FDM'!L57</f>
        <v>0</v>
      </c>
      <c r="M58" s="37" t="str">
        <f>+'BILAN DES 4 FDM'!M57</f>
        <v>PAYEE CHQ</v>
      </c>
      <c r="N58" s="37" t="str">
        <f t="shared" si="1"/>
        <v>Dimanche9h30</v>
      </c>
      <c r="O58" s="37" t="str">
        <f t="shared" si="2"/>
        <v>COUPEQuentin</v>
      </c>
      <c r="P58" s="37">
        <f t="shared" si="5"/>
        <v>2</v>
      </c>
      <c r="Q58" t="str">
        <f>IF(O58="00"," ",IF(COUNTIF($O$5:O58,O58)=1,"ok"," "))</f>
        <v>ok</v>
      </c>
      <c r="R58">
        <f t="shared" si="3"/>
        <v>3</v>
      </c>
    </row>
    <row r="59" spans="1:18" x14ac:dyDescent="0.3">
      <c r="A59" t="str">
        <f t="shared" si="6"/>
        <v>Dimanche</v>
      </c>
      <c r="B59" t="str">
        <f>+'BILAN DES 4 FDM'!B58</f>
        <v>9h30</v>
      </c>
      <c r="C59" t="str">
        <f>+'BILAN DES 4 FDM'!C58</f>
        <v>2C</v>
      </c>
      <c r="D59" s="37">
        <f>+'BILAN DES 4 FDM'!D58</f>
        <v>0</v>
      </c>
      <c r="E59" s="37">
        <f>+'BILAN DES 4 FDM'!E58</f>
        <v>0</v>
      </c>
      <c r="F59" s="37">
        <f>+'BILAN DES 4 FDM'!F58</f>
        <v>0</v>
      </c>
      <c r="G59" s="37">
        <f>+'BILAN DES 4 FDM'!G58</f>
        <v>0</v>
      </c>
      <c r="H59" s="37">
        <f>+'BILAN DES 4 FDM'!H58</f>
        <v>0</v>
      </c>
      <c r="I59" s="37">
        <f>+'BILAN DES 4 FDM'!I58</f>
        <v>0</v>
      </c>
      <c r="J59" s="37">
        <f>+'BILAN DES 4 FDM'!J58</f>
        <v>0</v>
      </c>
      <c r="K59" s="37">
        <f>+'BILAN DES 4 FDM'!K58</f>
        <v>0</v>
      </c>
      <c r="L59" s="37">
        <f>+'BILAN DES 4 FDM'!L58</f>
        <v>0</v>
      </c>
      <c r="M59" s="37">
        <f>+'BILAN DES 4 FDM'!M58</f>
        <v>0</v>
      </c>
      <c r="N59" s="37" t="str">
        <f t="shared" si="1"/>
        <v>Dimanche9h30</v>
      </c>
      <c r="O59" s="37" t="str">
        <f t="shared" si="2"/>
        <v>00</v>
      </c>
      <c r="P59" s="37">
        <f t="shared" si="5"/>
        <v>2</v>
      </c>
      <c r="Q59" t="str">
        <f>IF(O59="00"," ",IF(COUNTIF($O$5:O59,O59)=1,"ok"," "))</f>
        <v xml:space="preserve"> </v>
      </c>
      <c r="R59" t="str">
        <f t="shared" si="3"/>
        <v xml:space="preserve"> </v>
      </c>
    </row>
    <row r="60" spans="1:18" x14ac:dyDescent="0.3">
      <c r="A60" t="str">
        <f t="shared" si="6"/>
        <v>Dimanche</v>
      </c>
      <c r="B60" t="str">
        <f>+'BILAN DES 4 FDM'!B59</f>
        <v>9h30</v>
      </c>
      <c r="C60" t="str">
        <f>+'BILAN DES 4 FDM'!C59</f>
        <v>2D</v>
      </c>
      <c r="D60" s="37" t="str">
        <f>+'BILAN DES 4 FDM'!D59</f>
        <v>LES RENARDS DE BORNEL</v>
      </c>
      <c r="E60" s="37" t="str">
        <f>+'BILAN DES 4 FDM'!E59</f>
        <v>DUGARDIN</v>
      </c>
      <c r="F60" s="37" t="str">
        <f>+'BILAN DES 4 FDM'!F59</f>
        <v>Eric</v>
      </c>
      <c r="G60" s="37" t="str">
        <f>+'BILAN DES 4 FDM'!G59</f>
        <v>H</v>
      </c>
      <c r="H60" s="37">
        <f>+'BILAN DES 4 FDM'!H59</f>
        <v>35</v>
      </c>
      <c r="I60" s="37">
        <f>+'BILAN DES 4 FDM'!I59</f>
        <v>32</v>
      </c>
      <c r="J60" s="37">
        <f>+'BILAN DES 4 FDM'!J59</f>
        <v>67</v>
      </c>
      <c r="K60" s="37">
        <f>+'BILAN DES 4 FDM'!K59</f>
        <v>0</v>
      </c>
      <c r="L60" s="37">
        <f>+'BILAN DES 4 FDM'!L59</f>
        <v>0</v>
      </c>
      <c r="M60" s="37">
        <f>+'BILAN DES 4 FDM'!M59</f>
        <v>0</v>
      </c>
      <c r="N60" s="37" t="str">
        <f t="shared" si="1"/>
        <v>Dimanche9h30</v>
      </c>
      <c r="O60" s="37" t="str">
        <f t="shared" si="2"/>
        <v>DUGARDINEric</v>
      </c>
      <c r="P60" s="37">
        <f t="shared" si="5"/>
        <v>2</v>
      </c>
      <c r="Q60" t="str">
        <f>IF(O60="00"," ",IF(COUNTIF($O$5:O60,O60)=1,"ok"," "))</f>
        <v>ok</v>
      </c>
      <c r="R60">
        <f t="shared" si="3"/>
        <v>1</v>
      </c>
    </row>
    <row r="61" spans="1:18" x14ac:dyDescent="0.3">
      <c r="A61" t="str">
        <f t="shared" si="6"/>
        <v>Dimanche</v>
      </c>
      <c r="B61" t="str">
        <f>+'BILAN DES 4 FDM'!B60</f>
        <v>9h30</v>
      </c>
      <c r="C61" t="str">
        <f>+'BILAN DES 4 FDM'!C60</f>
        <v>3A</v>
      </c>
      <c r="D61" s="37" t="str">
        <f>+'BILAN DES 4 FDM'!D60</f>
        <v>CIE D'ARC DE MONTMAGNY</v>
      </c>
      <c r="E61" s="37" t="str">
        <f>+'BILAN DES 4 FDM'!E60</f>
        <v>RAMSEY</v>
      </c>
      <c r="F61" s="37" t="str">
        <f>+'BILAN DES 4 FDM'!F60</f>
        <v>Patrick</v>
      </c>
      <c r="G61" s="37" t="str">
        <f>+'BILAN DES 4 FDM'!G60</f>
        <v>H</v>
      </c>
      <c r="H61" s="37">
        <f>+'BILAN DES 4 FDM'!H60</f>
        <v>10</v>
      </c>
      <c r="I61" s="37">
        <f>+'BILAN DES 4 FDM'!I60</f>
        <v>13</v>
      </c>
      <c r="J61" s="37">
        <f>+'BILAN DES 4 FDM'!J60</f>
        <v>23</v>
      </c>
      <c r="K61" s="37">
        <f>+'BILAN DES 4 FDM'!K60</f>
        <v>1</v>
      </c>
      <c r="L61" s="37">
        <f>+'BILAN DES 4 FDM'!L60</f>
        <v>13</v>
      </c>
      <c r="M61" s="37">
        <f>+'BILAN DES 4 FDM'!M60</f>
        <v>0</v>
      </c>
      <c r="N61" s="37" t="str">
        <f t="shared" si="1"/>
        <v>Dimanche9h30</v>
      </c>
      <c r="O61" s="37" t="str">
        <f t="shared" si="2"/>
        <v>RAMSEYPatrick</v>
      </c>
      <c r="P61" s="37">
        <f t="shared" si="5"/>
        <v>2</v>
      </c>
      <c r="Q61" t="str">
        <f>IF(O61="00"," ",IF(COUNTIF($O$5:O61,O61)=1,"ok"," "))</f>
        <v>ok</v>
      </c>
      <c r="R61">
        <f t="shared" si="3"/>
        <v>1</v>
      </c>
    </row>
    <row r="62" spans="1:18" x14ac:dyDescent="0.3">
      <c r="A62" t="str">
        <f t="shared" si="6"/>
        <v>Dimanche</v>
      </c>
      <c r="B62" t="str">
        <f>+'BILAN DES 4 FDM'!B61</f>
        <v>9h30</v>
      </c>
      <c r="C62" t="str">
        <f>+'BILAN DES 4 FDM'!C61</f>
        <v>3B</v>
      </c>
      <c r="D62" s="37" t="str">
        <f>+'BILAN DES 4 FDM'!D61</f>
        <v>CSL ROSNY SOUS BOIS</v>
      </c>
      <c r="E62" s="37" t="str">
        <f>+'BILAN DES 4 FDM'!E61</f>
        <v>ROBERT</v>
      </c>
      <c r="F62" s="37" t="str">
        <f>+'BILAN DES 4 FDM'!F61</f>
        <v>Olivier</v>
      </c>
      <c r="G62" s="37" t="str">
        <f>+'BILAN DES 4 FDM'!G61</f>
        <v>H</v>
      </c>
      <c r="H62" s="37">
        <f>+'BILAN DES 4 FDM'!H61</f>
        <v>37</v>
      </c>
      <c r="I62" s="37">
        <f>+'BILAN DES 4 FDM'!I61</f>
        <v>28</v>
      </c>
      <c r="J62" s="37">
        <f>+'BILAN DES 4 FDM'!J61</f>
        <v>65</v>
      </c>
      <c r="K62" s="37">
        <f>+'BILAN DES 4 FDM'!K61</f>
        <v>0</v>
      </c>
      <c r="L62" s="37">
        <f>+'BILAN DES 4 FDM'!L61</f>
        <v>0</v>
      </c>
      <c r="M62" s="37">
        <f>+'BILAN DES 4 FDM'!M61</f>
        <v>0</v>
      </c>
      <c r="N62" s="37" t="str">
        <f t="shared" si="1"/>
        <v>Dimanche9h30</v>
      </c>
      <c r="O62" s="37" t="str">
        <f t="shared" si="2"/>
        <v>ROBERTOlivier</v>
      </c>
      <c r="P62" s="37">
        <f t="shared" si="5"/>
        <v>2</v>
      </c>
      <c r="Q62" t="str">
        <f>IF(O62="00"," ",IF(COUNTIF($O$5:O62,O62)=1,"ok"," "))</f>
        <v>ok</v>
      </c>
      <c r="R62">
        <f t="shared" si="3"/>
        <v>1</v>
      </c>
    </row>
    <row r="63" spans="1:18" x14ac:dyDescent="0.3">
      <c r="A63" t="str">
        <f t="shared" si="6"/>
        <v>Dimanche</v>
      </c>
      <c r="B63" t="str">
        <f>+'BILAN DES 4 FDM'!B62</f>
        <v>9h30</v>
      </c>
      <c r="C63" t="str">
        <f>+'BILAN DES 4 FDM'!C62</f>
        <v>3C</v>
      </c>
      <c r="D63" s="37" t="str">
        <f>+'BILAN DES 4 FDM'!D62</f>
        <v>CIE D'ARC CHAMPS SUR MARNE</v>
      </c>
      <c r="E63" s="37" t="str">
        <f>+'BILAN DES 4 FDM'!E62</f>
        <v>BARTH</v>
      </c>
      <c r="F63" s="37" t="str">
        <f>+'BILAN DES 4 FDM'!F62</f>
        <v>Franz</v>
      </c>
      <c r="G63" s="37" t="str">
        <f>+'BILAN DES 4 FDM'!G62</f>
        <v>H</v>
      </c>
      <c r="H63" s="37">
        <f>+'BILAN DES 4 FDM'!H62</f>
        <v>30</v>
      </c>
      <c r="I63" s="37">
        <f>+'BILAN DES 4 FDM'!I62</f>
        <v>26</v>
      </c>
      <c r="J63" s="37">
        <f>+'BILAN DES 4 FDM'!J62</f>
        <v>56</v>
      </c>
      <c r="K63" s="37">
        <f>+'BILAN DES 4 FDM'!K62</f>
        <v>1</v>
      </c>
      <c r="L63" s="37">
        <f>+'BILAN DES 4 FDM'!L62</f>
        <v>13</v>
      </c>
      <c r="M63" s="37">
        <f>+'BILAN DES 4 FDM'!M62</f>
        <v>0</v>
      </c>
      <c r="N63" s="37" t="str">
        <f t="shared" si="1"/>
        <v>Dimanche9h30</v>
      </c>
      <c r="O63" s="37" t="str">
        <f t="shared" si="2"/>
        <v>BARTHFranz</v>
      </c>
      <c r="P63" s="37">
        <f t="shared" si="5"/>
        <v>2</v>
      </c>
      <c r="Q63" t="str">
        <f>IF(O63="00"," ",IF(COUNTIF($O$5:O63,O63)=1,"ok"," "))</f>
        <v>ok</v>
      </c>
      <c r="R63">
        <f t="shared" si="3"/>
        <v>1</v>
      </c>
    </row>
    <row r="64" spans="1:18" x14ac:dyDescent="0.3">
      <c r="A64" t="str">
        <f t="shared" si="6"/>
        <v>Dimanche</v>
      </c>
      <c r="B64" t="str">
        <f>+'BILAN DES 4 FDM'!B63</f>
        <v>9h30</v>
      </c>
      <c r="C64" t="str">
        <f>+'BILAN DES 4 FDM'!C63</f>
        <v>3D</v>
      </c>
      <c r="D64" s="37" t="str">
        <f>+'BILAN DES 4 FDM'!D63</f>
        <v>TIR A L'ARC NANGISSIEN</v>
      </c>
      <c r="E64" s="37" t="str">
        <f>+'BILAN DES 4 FDM'!E63</f>
        <v>SCHIDLOWER</v>
      </c>
      <c r="F64" s="37" t="str">
        <f>+'BILAN DES 4 FDM'!F63</f>
        <v>Florence</v>
      </c>
      <c r="G64" s="37" t="str">
        <f>+'BILAN DES 4 FDM'!G63</f>
        <v>D</v>
      </c>
      <c r="H64" s="37">
        <f>+'BILAN DES 4 FDM'!H63</f>
        <v>27</v>
      </c>
      <c r="I64" s="37">
        <f>+'BILAN DES 4 FDM'!I63</f>
        <v>10</v>
      </c>
      <c r="J64" s="37">
        <f>+'BILAN DES 4 FDM'!J63</f>
        <v>37</v>
      </c>
      <c r="K64" s="37">
        <f>+'BILAN DES 4 FDM'!K63</f>
        <v>0</v>
      </c>
      <c r="L64" s="37">
        <f>+'BILAN DES 4 FDM'!L63</f>
        <v>0</v>
      </c>
      <c r="M64" s="37" t="str">
        <f>+'BILAN DES 4 FDM'!M63</f>
        <v>PAYEE CHQ</v>
      </c>
      <c r="N64" s="37" t="str">
        <f t="shared" si="1"/>
        <v>Dimanche9h30</v>
      </c>
      <c r="O64" s="37" t="str">
        <f t="shared" si="2"/>
        <v>SCHIDLOWERFlorence</v>
      </c>
      <c r="P64" s="37">
        <f t="shared" si="5"/>
        <v>2</v>
      </c>
      <c r="Q64" t="str">
        <f>IF(O64="00"," ",IF(COUNTIF($O$5:O64,O64)=1,"ok"," "))</f>
        <v>ok</v>
      </c>
      <c r="R64">
        <f t="shared" si="3"/>
        <v>3</v>
      </c>
    </row>
    <row r="65" spans="1:18" x14ac:dyDescent="0.3">
      <c r="A65" t="str">
        <f t="shared" si="6"/>
        <v>Dimanche</v>
      </c>
      <c r="B65" t="str">
        <f>+'BILAN DES 4 FDM'!B64</f>
        <v>9h30</v>
      </c>
      <c r="C65" t="str">
        <f>+'BILAN DES 4 FDM'!C64</f>
        <v>4A</v>
      </c>
      <c r="D65" s="37">
        <f>+'BILAN DES 4 FDM'!D64</f>
        <v>0</v>
      </c>
      <c r="E65" s="37">
        <f>+'BILAN DES 4 FDM'!E64</f>
        <v>0</v>
      </c>
      <c r="F65" s="37">
        <f>+'BILAN DES 4 FDM'!F64</f>
        <v>0</v>
      </c>
      <c r="G65" s="37">
        <f>+'BILAN DES 4 FDM'!G64</f>
        <v>0</v>
      </c>
      <c r="H65" s="37">
        <f>+'BILAN DES 4 FDM'!H64</f>
        <v>0</v>
      </c>
      <c r="I65" s="37">
        <f>+'BILAN DES 4 FDM'!I64</f>
        <v>0</v>
      </c>
      <c r="J65" s="37">
        <f>+'BILAN DES 4 FDM'!J64</f>
        <v>0</v>
      </c>
      <c r="K65" s="37">
        <f>+'BILAN DES 4 FDM'!K64</f>
        <v>1</v>
      </c>
      <c r="L65" s="37">
        <f>+'BILAN DES 4 FDM'!L64</f>
        <v>13</v>
      </c>
      <c r="M65" s="37">
        <f>+'BILAN DES 4 FDM'!M64</f>
        <v>0</v>
      </c>
      <c r="N65" s="37" t="str">
        <f t="shared" si="1"/>
        <v>Dimanche9h30</v>
      </c>
      <c r="O65" s="37" t="str">
        <f t="shared" si="2"/>
        <v>00</v>
      </c>
      <c r="P65" s="37">
        <f t="shared" si="5"/>
        <v>2</v>
      </c>
      <c r="Q65" t="str">
        <f>IF(O65="00"," ",IF(COUNTIF($O$5:O65,O65)=1,"ok"," "))</f>
        <v xml:space="preserve"> </v>
      </c>
      <c r="R65" t="str">
        <f t="shared" si="3"/>
        <v xml:space="preserve"> </v>
      </c>
    </row>
    <row r="66" spans="1:18" x14ac:dyDescent="0.3">
      <c r="A66" t="str">
        <f t="shared" si="6"/>
        <v>Dimanche</v>
      </c>
      <c r="B66" t="str">
        <f>+'BILAN DES 4 FDM'!B65</f>
        <v>9h30</v>
      </c>
      <c r="C66" t="str">
        <f>+'BILAN DES 4 FDM'!C65</f>
        <v>4B</v>
      </c>
      <c r="D66" s="37" t="str">
        <f>+'BILAN DES 4 FDM'!D65</f>
        <v>CIE D'ARC DE HUREPOIX</v>
      </c>
      <c r="E66" s="37" t="str">
        <f>+'BILAN DES 4 FDM'!E65</f>
        <v>MORIN</v>
      </c>
      <c r="F66" s="37" t="str">
        <f>+'BILAN DES 4 FDM'!F65</f>
        <v>Daniel</v>
      </c>
      <c r="G66" s="37" t="str">
        <f>+'BILAN DES 4 FDM'!G65</f>
        <v>H</v>
      </c>
      <c r="H66" s="37">
        <f>+'BILAN DES 4 FDM'!H65</f>
        <v>38</v>
      </c>
      <c r="I66" s="37">
        <f>+'BILAN DES 4 FDM'!I65</f>
        <v>34</v>
      </c>
      <c r="J66" s="37">
        <f>+'BILAN DES 4 FDM'!J65</f>
        <v>72</v>
      </c>
      <c r="K66" s="37">
        <f>+'BILAN DES 4 FDM'!K65</f>
        <v>1</v>
      </c>
      <c r="L66" s="37">
        <f>+'BILAN DES 4 FDM'!L65</f>
        <v>13</v>
      </c>
      <c r="M66" s="37">
        <f>+'BILAN DES 4 FDM'!M65</f>
        <v>0</v>
      </c>
      <c r="N66" s="37" t="str">
        <f t="shared" si="1"/>
        <v>Dimanche9h30</v>
      </c>
      <c r="O66" s="37" t="str">
        <f t="shared" si="2"/>
        <v>MORINDaniel</v>
      </c>
      <c r="P66" s="37">
        <f t="shared" si="5"/>
        <v>2</v>
      </c>
      <c r="Q66" t="str">
        <f>IF(O66="00"," ",IF(COUNTIF($O$5:O66,O66)=1,"ok"," "))</f>
        <v>ok</v>
      </c>
      <c r="R66">
        <f t="shared" si="3"/>
        <v>1</v>
      </c>
    </row>
    <row r="67" spans="1:18" x14ac:dyDescent="0.3">
      <c r="A67" t="str">
        <f t="shared" si="6"/>
        <v>Dimanche</v>
      </c>
      <c r="B67" t="str">
        <f>+'BILAN DES 4 FDM'!B66</f>
        <v>9h30</v>
      </c>
      <c r="C67" t="str">
        <f>+'BILAN DES 4 FDM'!C66</f>
        <v>4C</v>
      </c>
      <c r="D67" s="37" t="str">
        <f>+'BILAN DES 4 FDM'!D66</f>
        <v>CIE D'ARC DE MONTMAGNY</v>
      </c>
      <c r="E67" s="37" t="str">
        <f>+'BILAN DES 4 FDM'!E66</f>
        <v>VOISIN</v>
      </c>
      <c r="F67" s="37" t="str">
        <f>+'BILAN DES 4 FDM'!F66</f>
        <v>Michelle</v>
      </c>
      <c r="G67" s="37" t="str">
        <f>+'BILAN DES 4 FDM'!G66</f>
        <v>D</v>
      </c>
      <c r="H67" s="37">
        <f>+'BILAN DES 4 FDM'!H66</f>
        <v>5</v>
      </c>
      <c r="I67" s="37">
        <f>+'BILAN DES 4 FDM'!I66</f>
        <v>8</v>
      </c>
      <c r="J67" s="37">
        <f>+'BILAN DES 4 FDM'!J66</f>
        <v>13</v>
      </c>
      <c r="K67" s="37">
        <f>+'BILAN DES 4 FDM'!K66</f>
        <v>1</v>
      </c>
      <c r="L67" s="37">
        <f>+'BILAN DES 4 FDM'!L66</f>
        <v>13</v>
      </c>
      <c r="M67" s="37">
        <f>+'BILAN DES 4 FDM'!M66</f>
        <v>0</v>
      </c>
      <c r="N67" s="37" t="str">
        <f t="shared" si="1"/>
        <v>Dimanche9h30</v>
      </c>
      <c r="O67" s="37" t="str">
        <f t="shared" si="2"/>
        <v>VOISINMichelle</v>
      </c>
      <c r="P67" s="37">
        <f t="shared" si="5"/>
        <v>2</v>
      </c>
      <c r="Q67" t="str">
        <f>IF(O67="00"," ",IF(COUNTIF($O$5:O67,O67)=1,"ok"," "))</f>
        <v>ok</v>
      </c>
      <c r="R67">
        <f t="shared" si="3"/>
        <v>1</v>
      </c>
    </row>
    <row r="68" spans="1:18" x14ac:dyDescent="0.3">
      <c r="A68" t="str">
        <f t="shared" si="6"/>
        <v>Dimanche</v>
      </c>
      <c r="B68" t="str">
        <f>+'BILAN DES 4 FDM'!B67</f>
        <v>9h30</v>
      </c>
      <c r="C68" t="str">
        <f>+'BILAN DES 4 FDM'!C67</f>
        <v>4D</v>
      </c>
      <c r="D68" s="37" t="str">
        <f>+'BILAN DES 4 FDM'!D67</f>
        <v>CIE D'ARC DE CONFLANS STE HONORINE</v>
      </c>
      <c r="E68" s="37" t="str">
        <f>+'BILAN DES 4 FDM'!E67</f>
        <v>GEEVERS</v>
      </c>
      <c r="F68" s="37" t="str">
        <f>+'BILAN DES 4 FDM'!F67</f>
        <v>Sylvie-Caroline</v>
      </c>
      <c r="G68" s="37" t="str">
        <f>+'BILAN DES 4 FDM'!G67</f>
        <v>D</v>
      </c>
      <c r="H68" s="37">
        <f>+'BILAN DES 4 FDM'!H67</f>
        <v>15</v>
      </c>
      <c r="I68" s="37">
        <f>+'BILAN DES 4 FDM'!I67</f>
        <v>13</v>
      </c>
      <c r="J68" s="37">
        <f>+'BILAN DES 4 FDM'!J67</f>
        <v>28</v>
      </c>
      <c r="K68" s="37">
        <f>+'BILAN DES 4 FDM'!K67</f>
        <v>1</v>
      </c>
      <c r="L68" s="37">
        <f>+'BILAN DES 4 FDM'!L67</f>
        <v>0</v>
      </c>
      <c r="M68" s="37" t="str">
        <f>+'BILAN DES 4 FDM'!M67</f>
        <v>PAYEE CHQ</v>
      </c>
      <c r="N68" s="37" t="str">
        <f t="shared" si="1"/>
        <v>Dimanche9h30</v>
      </c>
      <c r="O68" s="37" t="str">
        <f t="shared" si="2"/>
        <v>GEEVERSSylvie-Caroline</v>
      </c>
      <c r="P68" s="37">
        <f t="shared" si="5"/>
        <v>2</v>
      </c>
      <c r="Q68" t="str">
        <f>IF(O68="00"," ",IF(COUNTIF($O$5:O68,O68)=1,"ok"," "))</f>
        <v>ok</v>
      </c>
      <c r="R68">
        <f t="shared" si="3"/>
        <v>1</v>
      </c>
    </row>
    <row r="69" spans="1:18" x14ac:dyDescent="0.3">
      <c r="A69" t="str">
        <f t="shared" si="6"/>
        <v>Dimanche</v>
      </c>
      <c r="B69" t="str">
        <f>+'BILAN DES 4 FDM'!B68</f>
        <v>9h30</v>
      </c>
      <c r="C69" t="str">
        <f>+'BILAN DES 4 FDM'!C68</f>
        <v>5A</v>
      </c>
      <c r="D69" s="37">
        <f>+'BILAN DES 4 FDM'!D68</f>
        <v>0</v>
      </c>
      <c r="E69" s="37">
        <f>+'BILAN DES 4 FDM'!E68</f>
        <v>0</v>
      </c>
      <c r="F69" s="37">
        <f>+'BILAN DES 4 FDM'!F68</f>
        <v>0</v>
      </c>
      <c r="G69" s="37">
        <f>+'BILAN DES 4 FDM'!G68</f>
        <v>0</v>
      </c>
      <c r="H69" s="37">
        <f>+'BILAN DES 4 FDM'!H68</f>
        <v>0</v>
      </c>
      <c r="I69" s="37">
        <f>+'BILAN DES 4 FDM'!I68</f>
        <v>0</v>
      </c>
      <c r="J69" s="37">
        <f>+'BILAN DES 4 FDM'!J68</f>
        <v>0</v>
      </c>
      <c r="K69" s="37">
        <f>+'BILAN DES 4 FDM'!K68</f>
        <v>1</v>
      </c>
      <c r="L69" s="37">
        <f>+'BILAN DES 4 FDM'!L68</f>
        <v>13</v>
      </c>
      <c r="M69" s="37">
        <f>+'BILAN DES 4 FDM'!M68</f>
        <v>0</v>
      </c>
      <c r="N69" s="37" t="str">
        <f t="shared" si="1"/>
        <v>Dimanche9h30</v>
      </c>
      <c r="O69" s="37" t="str">
        <f t="shared" si="2"/>
        <v>00</v>
      </c>
      <c r="P69" s="37">
        <f t="shared" ref="P69:P100" si="7">IF(N69=$T$1,1,IF(N69=$T$2,2,IF(N69=$T$3,3,IF(N69=$T$4,4," "))))</f>
        <v>2</v>
      </c>
      <c r="Q69" t="str">
        <f>IF(O69="00"," ",IF(COUNTIF($O$5:O69,O69)=1,"ok"," "))</f>
        <v xml:space="preserve"> </v>
      </c>
      <c r="R69" t="str">
        <f t="shared" si="3"/>
        <v xml:space="preserve"> </v>
      </c>
    </row>
    <row r="70" spans="1:18" x14ac:dyDescent="0.3">
      <c r="A70" t="str">
        <f t="shared" si="6"/>
        <v>Dimanche</v>
      </c>
      <c r="B70" t="str">
        <f>+'BILAN DES 4 FDM'!B69</f>
        <v>9h30</v>
      </c>
      <c r="C70" t="str">
        <f>+'BILAN DES 4 FDM'!C69</f>
        <v>5B</v>
      </c>
      <c r="D70" s="37" t="str">
        <f>+'BILAN DES 4 FDM'!D69</f>
        <v>CIE D'ARC CHAMPS SUR MARNE</v>
      </c>
      <c r="E70" s="37" t="str">
        <f>+'BILAN DES 4 FDM'!E69</f>
        <v>HEBERT</v>
      </c>
      <c r="F70" s="37" t="str">
        <f>+'BILAN DES 4 FDM'!F69</f>
        <v>Kévin</v>
      </c>
      <c r="G70" s="37" t="str">
        <f>+'BILAN DES 4 FDM'!G69</f>
        <v>H</v>
      </c>
      <c r="H70" s="37">
        <f>+'BILAN DES 4 FDM'!H69</f>
        <v>14</v>
      </c>
      <c r="I70" s="37">
        <f>+'BILAN DES 4 FDM'!I69</f>
        <v>17</v>
      </c>
      <c r="J70" s="37">
        <f>+'BILAN DES 4 FDM'!J69</f>
        <v>31</v>
      </c>
      <c r="K70" s="37">
        <f>+'BILAN DES 4 FDM'!K69</f>
        <v>1</v>
      </c>
      <c r="L70" s="37">
        <f>+'BILAN DES 4 FDM'!L69</f>
        <v>13</v>
      </c>
      <c r="M70" s="37">
        <f>+'BILAN DES 4 FDM'!M69</f>
        <v>0</v>
      </c>
      <c r="N70" s="37" t="str">
        <f t="shared" ref="N70:N133" si="8">CONCATENATE(A70,B70)</f>
        <v>Dimanche9h30</v>
      </c>
      <c r="O70" s="37" t="str">
        <f t="shared" ref="O70:O133" si="9">CONCATENATE(E70,F70)</f>
        <v>HEBERTKévin</v>
      </c>
      <c r="P70" s="37">
        <f t="shared" si="7"/>
        <v>2</v>
      </c>
      <c r="Q70" t="str">
        <f>IF(O70="00"," ",IF(COUNTIF($O$5:O70,O70)=1,"ok"," "))</f>
        <v>ok</v>
      </c>
      <c r="R70">
        <f t="shared" ref="R70:R133" si="10">IF(O70="00"," ",COUNTIF($O$5:$O$196,O70))</f>
        <v>1</v>
      </c>
    </row>
    <row r="71" spans="1:18" x14ac:dyDescent="0.3">
      <c r="A71" t="str">
        <f t="shared" si="6"/>
        <v>Dimanche</v>
      </c>
      <c r="B71" t="str">
        <f>+'BILAN DES 4 FDM'!B70</f>
        <v>9h30</v>
      </c>
      <c r="C71" t="str">
        <f>+'BILAN DES 4 FDM'!C70</f>
        <v>5C</v>
      </c>
      <c r="D71" s="37" t="str">
        <f>+'BILAN DES 4 FDM'!D70</f>
        <v>CIE D'ARC DE HUREPOIX</v>
      </c>
      <c r="E71" s="37" t="str">
        <f>+'BILAN DES 4 FDM'!E70</f>
        <v>NC DAVID (DIVERS)</v>
      </c>
      <c r="F71" s="37" t="str">
        <f>+'BILAN DES 4 FDM'!F70</f>
        <v>Jany</v>
      </c>
      <c r="G71" s="37" t="str">
        <f>+'BILAN DES 4 FDM'!G70</f>
        <v>H</v>
      </c>
      <c r="H71" s="37">
        <f>+'BILAN DES 4 FDM'!H70</f>
        <v>10</v>
      </c>
      <c r="I71" s="37">
        <f>+'BILAN DES 4 FDM'!I70</f>
        <v>8</v>
      </c>
      <c r="J71" s="37">
        <f>+'BILAN DES 4 FDM'!J70</f>
        <v>18</v>
      </c>
      <c r="K71" s="37">
        <f>+'BILAN DES 4 FDM'!K70</f>
        <v>1</v>
      </c>
      <c r="L71" s="37">
        <f>+'BILAN DES 4 FDM'!L70</f>
        <v>13</v>
      </c>
      <c r="M71" s="37">
        <f>+'BILAN DES 4 FDM'!M70</f>
        <v>0</v>
      </c>
      <c r="N71" s="37" t="str">
        <f t="shared" si="8"/>
        <v>Dimanche9h30</v>
      </c>
      <c r="O71" s="37" t="str">
        <f t="shared" si="9"/>
        <v>NC DAVID (DIVERS)Jany</v>
      </c>
      <c r="P71" s="37">
        <f t="shared" si="7"/>
        <v>2</v>
      </c>
      <c r="Q71" t="str">
        <f>IF(O71="00"," ",IF(COUNTIF($O$5:O71,O71)=1,"ok"," "))</f>
        <v>ok</v>
      </c>
      <c r="R71">
        <f t="shared" si="10"/>
        <v>1</v>
      </c>
    </row>
    <row r="72" spans="1:18" x14ac:dyDescent="0.3">
      <c r="A72" t="str">
        <f t="shared" si="6"/>
        <v>Dimanche</v>
      </c>
      <c r="B72" t="str">
        <f>+'BILAN DES 4 FDM'!B71</f>
        <v>9h30</v>
      </c>
      <c r="C72" t="str">
        <f>+'BILAN DES 4 FDM'!C71</f>
        <v>5D</v>
      </c>
      <c r="D72" s="37" t="str">
        <f>+'BILAN DES 4 FDM'!D71</f>
        <v>CIE D'ARC DE CONFLANS STE HONORINE</v>
      </c>
      <c r="E72" s="37" t="str">
        <f>+'BILAN DES 4 FDM'!E71</f>
        <v>SEMBEL</v>
      </c>
      <c r="F72" s="37" t="str">
        <f>+'BILAN DES 4 FDM'!F71</f>
        <v>Denis</v>
      </c>
      <c r="G72" s="37" t="str">
        <f>+'BILAN DES 4 FDM'!G71</f>
        <v>H</v>
      </c>
      <c r="H72" s="37">
        <f>+'BILAN DES 4 FDM'!H71</f>
        <v>11</v>
      </c>
      <c r="I72" s="37">
        <f>+'BILAN DES 4 FDM'!I71</f>
        <v>23</v>
      </c>
      <c r="J72" s="37">
        <f>+'BILAN DES 4 FDM'!J71</f>
        <v>34</v>
      </c>
      <c r="K72" s="37">
        <f>+'BILAN DES 4 FDM'!K71</f>
        <v>1</v>
      </c>
      <c r="L72" s="37">
        <f>+'BILAN DES 4 FDM'!L71</f>
        <v>0</v>
      </c>
      <c r="M72" s="37" t="str">
        <f>+'BILAN DES 4 FDM'!M71</f>
        <v>PAYEE CHQ</v>
      </c>
      <c r="N72" s="37" t="str">
        <f t="shared" si="8"/>
        <v>Dimanche9h30</v>
      </c>
      <c r="O72" s="37" t="str">
        <f t="shared" si="9"/>
        <v>SEMBELDenis</v>
      </c>
      <c r="P72" s="37">
        <f t="shared" si="7"/>
        <v>2</v>
      </c>
      <c r="Q72" t="str">
        <f>IF(O72="00"," ",IF(COUNTIF($O$5:O72,O72)=1,"ok"," "))</f>
        <v>ok</v>
      </c>
      <c r="R72">
        <f t="shared" si="10"/>
        <v>1</v>
      </c>
    </row>
    <row r="73" spans="1:18" x14ac:dyDescent="0.3">
      <c r="A73" t="str">
        <f t="shared" si="6"/>
        <v>Dimanche</v>
      </c>
      <c r="B73" t="str">
        <f>+'BILAN DES 4 FDM'!B72</f>
        <v>9h30</v>
      </c>
      <c r="C73" t="str">
        <f>+'BILAN DES 4 FDM'!C72</f>
        <v>6A</v>
      </c>
      <c r="D73" s="37" t="str">
        <f>+'BILAN DES 4 FDM'!D72</f>
        <v>CIE D'ARC DE CONFLANS STE HONORINE</v>
      </c>
      <c r="E73" s="37" t="str">
        <f>+'BILAN DES 4 FDM'!E72</f>
        <v>VIOLO</v>
      </c>
      <c r="F73" s="37" t="str">
        <f>+'BILAN DES 4 FDM'!F72</f>
        <v>Charles</v>
      </c>
      <c r="G73" s="37" t="str">
        <f>+'BILAN DES 4 FDM'!G72</f>
        <v>H</v>
      </c>
      <c r="H73" s="37">
        <f>+'BILAN DES 4 FDM'!H72</f>
        <v>20</v>
      </c>
      <c r="I73" s="37">
        <f>+'BILAN DES 4 FDM'!I72</f>
        <v>9</v>
      </c>
      <c r="J73" s="37">
        <f>+'BILAN DES 4 FDM'!J72</f>
        <v>29</v>
      </c>
      <c r="K73" s="37">
        <f>+'BILAN DES 4 FDM'!K72</f>
        <v>1</v>
      </c>
      <c r="L73" s="37">
        <f>+'BILAN DES 4 FDM'!L72</f>
        <v>0</v>
      </c>
      <c r="M73" s="37" t="str">
        <f>+'BILAN DES 4 FDM'!M72</f>
        <v>PAYEE CHQ</v>
      </c>
      <c r="N73" s="37" t="str">
        <f t="shared" si="8"/>
        <v>Dimanche9h30</v>
      </c>
      <c r="O73" s="37" t="str">
        <f t="shared" si="9"/>
        <v>VIOLOCharles</v>
      </c>
      <c r="P73" s="37">
        <f t="shared" si="7"/>
        <v>2</v>
      </c>
      <c r="Q73" t="str">
        <f>IF(O73="00"," ",IF(COUNTIF($O$5:O73,O73)=1,"ok"," "))</f>
        <v>ok</v>
      </c>
      <c r="R73">
        <f t="shared" si="10"/>
        <v>1</v>
      </c>
    </row>
    <row r="74" spans="1:18" x14ac:dyDescent="0.3">
      <c r="A74" t="str">
        <f t="shared" si="6"/>
        <v>Dimanche</v>
      </c>
      <c r="B74" t="str">
        <f>+'BILAN DES 4 FDM'!B73</f>
        <v>9h30</v>
      </c>
      <c r="C74" t="str">
        <f>+'BILAN DES 4 FDM'!C73</f>
        <v>6B</v>
      </c>
      <c r="D74" s="37" t="str">
        <f>+'BILAN DES 4 FDM'!D73</f>
        <v>CIE D'ARC DE MONTMAGNY</v>
      </c>
      <c r="E74" s="37" t="str">
        <f>+'BILAN DES 4 FDM'!E73</f>
        <v>DUCREUX</v>
      </c>
      <c r="F74" s="37" t="str">
        <f>+'BILAN DES 4 FDM'!F73</f>
        <v>Jean Claude</v>
      </c>
      <c r="G74" s="37" t="str">
        <f>+'BILAN DES 4 FDM'!G73</f>
        <v>H</v>
      </c>
      <c r="H74" s="37">
        <f>+'BILAN DES 4 FDM'!H73</f>
        <v>5</v>
      </c>
      <c r="I74" s="37">
        <f>+'BILAN DES 4 FDM'!I73</f>
        <v>6</v>
      </c>
      <c r="J74" s="37">
        <f>+'BILAN DES 4 FDM'!J73</f>
        <v>11</v>
      </c>
      <c r="K74" s="37">
        <f>+'BILAN DES 4 FDM'!K73</f>
        <v>1</v>
      </c>
      <c r="L74" s="37">
        <f>+'BILAN DES 4 FDM'!L73</f>
        <v>13</v>
      </c>
      <c r="M74" s="37">
        <f>+'BILAN DES 4 FDM'!M73</f>
        <v>0</v>
      </c>
      <c r="N74" s="37" t="str">
        <f t="shared" si="8"/>
        <v>Dimanche9h30</v>
      </c>
      <c r="O74" s="37" t="str">
        <f t="shared" si="9"/>
        <v>DUCREUXJean Claude</v>
      </c>
      <c r="P74" s="37">
        <f t="shared" si="7"/>
        <v>2</v>
      </c>
      <c r="Q74" t="str">
        <f>IF(O74="00"," ",IF(COUNTIF($O$5:O74,O74)=1,"ok"," "))</f>
        <v>ok</v>
      </c>
      <c r="R74">
        <f t="shared" si="10"/>
        <v>1</v>
      </c>
    </row>
    <row r="75" spans="1:18" x14ac:dyDescent="0.3">
      <c r="A75" t="str">
        <f t="shared" si="6"/>
        <v>Dimanche</v>
      </c>
      <c r="B75" t="str">
        <f>+'BILAN DES 4 FDM'!B74</f>
        <v>9h30</v>
      </c>
      <c r="C75" t="str">
        <f>+'BILAN DES 4 FDM'!C74</f>
        <v>6C</v>
      </c>
      <c r="D75" s="37" t="str">
        <f>+'BILAN DES 4 FDM'!D74</f>
        <v>CIE VILLECRESNES</v>
      </c>
      <c r="E75" s="37" t="str">
        <f>+'BILAN DES 4 FDM'!E74</f>
        <v>DUBOIS</v>
      </c>
      <c r="F75" s="37" t="str">
        <f>+'BILAN DES 4 FDM'!F74</f>
        <v>Laure</v>
      </c>
      <c r="G75" s="37" t="str">
        <f>+'BILAN DES 4 FDM'!G74</f>
        <v>D</v>
      </c>
      <c r="H75" s="37">
        <f>+'BILAN DES 4 FDM'!H74</f>
        <v>11</v>
      </c>
      <c r="I75" s="37">
        <f>+'BILAN DES 4 FDM'!I74</f>
        <v>5</v>
      </c>
      <c r="J75" s="37">
        <f>+'BILAN DES 4 FDM'!J74</f>
        <v>16</v>
      </c>
      <c r="K75" s="37">
        <f>+'BILAN DES 4 FDM'!K74</f>
        <v>1</v>
      </c>
      <c r="L75" s="37">
        <f>+'BILAN DES 4 FDM'!L74</f>
        <v>13</v>
      </c>
      <c r="M75" s="37">
        <f>+'BILAN DES 4 FDM'!M74</f>
        <v>0</v>
      </c>
      <c r="N75" s="37" t="str">
        <f t="shared" si="8"/>
        <v>Dimanche9h30</v>
      </c>
      <c r="O75" s="37" t="str">
        <f t="shared" si="9"/>
        <v>DUBOISLaure</v>
      </c>
      <c r="P75" s="37">
        <f t="shared" si="7"/>
        <v>2</v>
      </c>
      <c r="Q75" t="str">
        <f>IF(O75="00"," ",IF(COUNTIF($O$5:O75,O75)=1,"ok"," "))</f>
        <v>ok</v>
      </c>
      <c r="R75">
        <f t="shared" si="10"/>
        <v>2</v>
      </c>
    </row>
    <row r="76" spans="1:18" x14ac:dyDescent="0.3">
      <c r="A76" t="str">
        <f t="shared" si="6"/>
        <v>Dimanche</v>
      </c>
      <c r="B76" t="str">
        <f>+'BILAN DES 4 FDM'!B75</f>
        <v>9h30</v>
      </c>
      <c r="C76" t="str">
        <f>+'BILAN DES 4 FDM'!C75</f>
        <v>6D</v>
      </c>
      <c r="D76" s="37" t="str">
        <f>+'BILAN DES 4 FDM'!D75</f>
        <v>TIR A L'ARC NANGISSIEN</v>
      </c>
      <c r="E76" s="37" t="str">
        <f>+'BILAN DES 4 FDM'!E75</f>
        <v>LEGRAIN</v>
      </c>
      <c r="F76" s="37" t="str">
        <f>+'BILAN DES 4 FDM'!F75</f>
        <v>Annabel</v>
      </c>
      <c r="G76" s="37" t="str">
        <f>+'BILAN DES 4 FDM'!G75</f>
        <v>D</v>
      </c>
      <c r="H76" s="37">
        <f>+'BILAN DES 4 FDM'!H75</f>
        <v>14</v>
      </c>
      <c r="I76" s="37">
        <f>+'BILAN DES 4 FDM'!I75</f>
        <v>13</v>
      </c>
      <c r="J76" s="37">
        <f>+'BILAN DES 4 FDM'!J75</f>
        <v>27</v>
      </c>
      <c r="K76" s="37">
        <f>+'BILAN DES 4 FDM'!K75</f>
        <v>0</v>
      </c>
      <c r="L76" s="37">
        <f>+'BILAN DES 4 FDM'!L75</f>
        <v>0</v>
      </c>
      <c r="M76" s="37" t="str">
        <f>+'BILAN DES 4 FDM'!M75</f>
        <v>PAYEE CHQ</v>
      </c>
      <c r="N76" s="37" t="str">
        <f t="shared" si="8"/>
        <v>Dimanche9h30</v>
      </c>
      <c r="O76" s="37" t="str">
        <f t="shared" si="9"/>
        <v>LEGRAINAnnabel</v>
      </c>
      <c r="P76" s="37">
        <f t="shared" si="7"/>
        <v>2</v>
      </c>
      <c r="Q76" t="str">
        <f>IF(O76="00"," ",IF(COUNTIF($O$5:O76,O76)=1,"ok"," "))</f>
        <v>ok</v>
      </c>
      <c r="R76">
        <f t="shared" si="10"/>
        <v>3</v>
      </c>
    </row>
    <row r="77" spans="1:18" x14ac:dyDescent="0.3">
      <c r="A77" t="str">
        <f t="shared" si="6"/>
        <v>Dimanche</v>
      </c>
      <c r="B77" t="str">
        <f>+'BILAN DES 4 FDM'!B76</f>
        <v>9h30</v>
      </c>
      <c r="C77" t="str">
        <f>+'BILAN DES 4 FDM'!C76</f>
        <v>7A</v>
      </c>
      <c r="D77" s="37" t="str">
        <f>+'BILAN DES 4 FDM'!D76</f>
        <v>CIE D'ARC DE CONFLANS STE HONORINE</v>
      </c>
      <c r="E77" s="37" t="str">
        <f>+'BILAN DES 4 FDM'!E76</f>
        <v>LAIGNEL</v>
      </c>
      <c r="F77" s="37" t="str">
        <f>+'BILAN DES 4 FDM'!F76</f>
        <v>Michel</v>
      </c>
      <c r="G77" s="37" t="str">
        <f>+'BILAN DES 4 FDM'!G76</f>
        <v>H</v>
      </c>
      <c r="H77" s="37">
        <f>+'BILAN DES 4 FDM'!H76</f>
        <v>15</v>
      </c>
      <c r="I77" s="37">
        <f>+'BILAN DES 4 FDM'!I76</f>
        <v>9</v>
      </c>
      <c r="J77" s="37">
        <f>+'BILAN DES 4 FDM'!J76</f>
        <v>24</v>
      </c>
      <c r="K77" s="37">
        <f>+'BILAN DES 4 FDM'!K76</f>
        <v>1</v>
      </c>
      <c r="L77" s="37">
        <f>+'BILAN DES 4 FDM'!L76</f>
        <v>0</v>
      </c>
      <c r="M77" s="37" t="str">
        <f>+'BILAN DES 4 FDM'!M76</f>
        <v>PAYEE CHQ</v>
      </c>
      <c r="N77" s="37" t="str">
        <f t="shared" si="8"/>
        <v>Dimanche9h30</v>
      </c>
      <c r="O77" s="37" t="str">
        <f t="shared" si="9"/>
        <v>LAIGNELMichel</v>
      </c>
      <c r="P77" s="37">
        <f t="shared" si="7"/>
        <v>2</v>
      </c>
      <c r="Q77" t="str">
        <f>IF(O77="00"," ",IF(COUNTIF($O$5:O77,O77)=1,"ok"," "))</f>
        <v>ok</v>
      </c>
      <c r="R77">
        <f t="shared" si="10"/>
        <v>1</v>
      </c>
    </row>
    <row r="78" spans="1:18" x14ac:dyDescent="0.3">
      <c r="A78" t="str">
        <f t="shared" si="6"/>
        <v>Dimanche</v>
      </c>
      <c r="B78" t="str">
        <f>+'BILAN DES 4 FDM'!B77</f>
        <v>9h30</v>
      </c>
      <c r="C78" t="str">
        <f>+'BILAN DES 4 FDM'!C77</f>
        <v>7B</v>
      </c>
      <c r="D78" s="37" t="str">
        <f>+'BILAN DES 4 FDM'!D77</f>
        <v>TIR A L'ARC NANGISSIEN</v>
      </c>
      <c r="E78" s="37" t="str">
        <f>+'BILAN DES 4 FDM'!E77</f>
        <v>BLONDEAU</v>
      </c>
      <c r="F78" s="37" t="str">
        <f>+'BILAN DES 4 FDM'!F77</f>
        <v>Christophe</v>
      </c>
      <c r="G78" s="37" t="str">
        <f>+'BILAN DES 4 FDM'!G77</f>
        <v>H</v>
      </c>
      <c r="H78" s="37">
        <f>+'BILAN DES 4 FDM'!H77</f>
        <v>26</v>
      </c>
      <c r="I78" s="37">
        <f>+'BILAN DES 4 FDM'!I77</f>
        <v>31</v>
      </c>
      <c r="J78" s="37">
        <f>+'BILAN DES 4 FDM'!J77</f>
        <v>57</v>
      </c>
      <c r="K78" s="37">
        <f>+'BILAN DES 4 FDM'!K77</f>
        <v>0</v>
      </c>
      <c r="L78" s="37">
        <f>+'BILAN DES 4 FDM'!L77</f>
        <v>0</v>
      </c>
      <c r="M78" s="37" t="str">
        <f>+'BILAN DES 4 FDM'!M77</f>
        <v>PAYEE CHQ</v>
      </c>
      <c r="N78" s="37" t="str">
        <f t="shared" si="8"/>
        <v>Dimanche9h30</v>
      </c>
      <c r="O78" s="37" t="str">
        <f t="shared" si="9"/>
        <v>BLONDEAUChristophe</v>
      </c>
      <c r="P78" s="37">
        <f t="shared" si="7"/>
        <v>2</v>
      </c>
      <c r="Q78" t="str">
        <f>IF(O78="00"," ",IF(COUNTIF($O$5:O78,O78)=1,"ok"," "))</f>
        <v>ok</v>
      </c>
      <c r="R78">
        <f t="shared" si="10"/>
        <v>3</v>
      </c>
    </row>
    <row r="79" spans="1:18" x14ac:dyDescent="0.3">
      <c r="A79" t="str">
        <f t="shared" si="6"/>
        <v>Dimanche</v>
      </c>
      <c r="B79" t="str">
        <f>+'BILAN DES 4 FDM'!B78</f>
        <v>9h30</v>
      </c>
      <c r="C79" t="str">
        <f>+'BILAN DES 4 FDM'!C78</f>
        <v>7C</v>
      </c>
      <c r="D79" s="37" t="str">
        <f>+'BILAN DES 4 FDM'!D78</f>
        <v>CIE D'ARC CHAMPS SUR MARNE</v>
      </c>
      <c r="E79" s="37" t="str">
        <f>+'BILAN DES 4 FDM'!E78</f>
        <v>COURIVAUD</v>
      </c>
      <c r="F79" s="37" t="str">
        <f>+'BILAN DES 4 FDM'!F78</f>
        <v>Patrice</v>
      </c>
      <c r="G79" s="37" t="str">
        <f>+'BILAN DES 4 FDM'!G78</f>
        <v>H</v>
      </c>
      <c r="H79" s="37">
        <f>+'BILAN DES 4 FDM'!H78</f>
        <v>14</v>
      </c>
      <c r="I79" s="37">
        <f>+'BILAN DES 4 FDM'!I78</f>
        <v>20</v>
      </c>
      <c r="J79" s="37">
        <f>+'BILAN DES 4 FDM'!J78</f>
        <v>34</v>
      </c>
      <c r="K79" s="37">
        <f>+'BILAN DES 4 FDM'!K78</f>
        <v>1</v>
      </c>
      <c r="L79" s="37">
        <f>+'BILAN DES 4 FDM'!L78</f>
        <v>13</v>
      </c>
      <c r="M79" s="37">
        <f>+'BILAN DES 4 FDM'!M78</f>
        <v>0</v>
      </c>
      <c r="N79" s="37" t="str">
        <f t="shared" si="8"/>
        <v>Dimanche9h30</v>
      </c>
      <c r="O79" s="37" t="str">
        <f t="shared" si="9"/>
        <v>COURIVAUDPatrice</v>
      </c>
      <c r="P79" s="37">
        <f t="shared" si="7"/>
        <v>2</v>
      </c>
      <c r="Q79" t="str">
        <f>IF(O79="00"," ",IF(COUNTIF($O$5:O79,O79)=1,"ok"," "))</f>
        <v>ok</v>
      </c>
      <c r="R79">
        <f t="shared" si="10"/>
        <v>1</v>
      </c>
    </row>
    <row r="80" spans="1:18" x14ac:dyDescent="0.3">
      <c r="A80" t="str">
        <f t="shared" si="6"/>
        <v>Dimanche</v>
      </c>
      <c r="B80" t="str">
        <f>+'BILAN DES 4 FDM'!B79</f>
        <v>9h30</v>
      </c>
      <c r="C80" t="str">
        <f>+'BILAN DES 4 FDM'!C79</f>
        <v>7D</v>
      </c>
      <c r="D80" s="37" t="str">
        <f>+'BILAN DES 4 FDM'!D79</f>
        <v>CIE D'ARC DE MONTMAGNY</v>
      </c>
      <c r="E80" s="37" t="str">
        <f>+'BILAN DES 4 FDM'!E79</f>
        <v>NC LOUPE (DIVERS)</v>
      </c>
      <c r="F80" s="37" t="str">
        <f>+'BILAN DES 4 FDM'!F79</f>
        <v>Erika</v>
      </c>
      <c r="G80" s="37" t="str">
        <f>+'BILAN DES 4 FDM'!G79</f>
        <v>D</v>
      </c>
      <c r="H80" s="37">
        <f>+'BILAN DES 4 FDM'!H79</f>
        <v>14</v>
      </c>
      <c r="I80" s="37">
        <f>+'BILAN DES 4 FDM'!I79</f>
        <v>10</v>
      </c>
      <c r="J80" s="37">
        <f>+'BILAN DES 4 FDM'!J79</f>
        <v>24</v>
      </c>
      <c r="K80" s="37">
        <f>+'BILAN DES 4 FDM'!K79</f>
        <v>1</v>
      </c>
      <c r="L80" s="37">
        <f>+'BILAN DES 4 FDM'!L79</f>
        <v>13</v>
      </c>
      <c r="M80" s="37">
        <f>+'BILAN DES 4 FDM'!M79</f>
        <v>0</v>
      </c>
      <c r="N80" s="37" t="str">
        <f t="shared" si="8"/>
        <v>Dimanche9h30</v>
      </c>
      <c r="O80" s="37" t="str">
        <f t="shared" si="9"/>
        <v>NC LOUPE (DIVERS)Erika</v>
      </c>
      <c r="P80" s="37">
        <f t="shared" si="7"/>
        <v>2</v>
      </c>
      <c r="Q80" t="str">
        <f>IF(O80="00"," ",IF(COUNTIF($O$5:O80,O80)=1,"ok"," "))</f>
        <v>ok</v>
      </c>
      <c r="R80">
        <f t="shared" si="10"/>
        <v>1</v>
      </c>
    </row>
    <row r="81" spans="1:18" x14ac:dyDescent="0.3">
      <c r="A81" t="str">
        <f t="shared" si="6"/>
        <v>Dimanche</v>
      </c>
      <c r="B81" t="str">
        <f>+'BILAN DES 4 FDM'!B80</f>
        <v>9h30</v>
      </c>
      <c r="C81" t="str">
        <f>+'BILAN DES 4 FDM'!C80</f>
        <v>8A</v>
      </c>
      <c r="D81" s="37" t="str">
        <f>+'BILAN DES 4 FDM'!D80</f>
        <v>CIE D'ARC DE MONTMAGNY</v>
      </c>
      <c r="E81" s="37" t="str">
        <f>+'BILAN DES 4 FDM'!E80</f>
        <v>STANCHINA</v>
      </c>
      <c r="F81" s="37" t="str">
        <f>+'BILAN DES 4 FDM'!F80</f>
        <v>Romain</v>
      </c>
      <c r="G81" s="37" t="str">
        <f>+'BILAN DES 4 FDM'!G80</f>
        <v>H</v>
      </c>
      <c r="H81" s="37">
        <f>+'BILAN DES 4 FDM'!H80</f>
        <v>10</v>
      </c>
      <c r="I81" s="37">
        <f>+'BILAN DES 4 FDM'!I80</f>
        <v>21</v>
      </c>
      <c r="J81" s="37">
        <f>+'BILAN DES 4 FDM'!J80</f>
        <v>31</v>
      </c>
      <c r="K81" s="37">
        <f>+'BILAN DES 4 FDM'!K80</f>
        <v>1</v>
      </c>
      <c r="L81" s="37">
        <f>+'BILAN DES 4 FDM'!L80</f>
        <v>13</v>
      </c>
      <c r="M81" s="37">
        <f>+'BILAN DES 4 FDM'!M80</f>
        <v>0</v>
      </c>
      <c r="N81" s="37" t="str">
        <f t="shared" si="8"/>
        <v>Dimanche9h30</v>
      </c>
      <c r="O81" s="37" t="str">
        <f t="shared" si="9"/>
        <v>STANCHINARomain</v>
      </c>
      <c r="P81" s="37">
        <f t="shared" si="7"/>
        <v>2</v>
      </c>
      <c r="Q81" t="str">
        <f>IF(O81="00"," ",IF(COUNTIF($O$5:O81,O81)=1,"ok"," "))</f>
        <v>ok</v>
      </c>
      <c r="R81">
        <f t="shared" si="10"/>
        <v>1</v>
      </c>
    </row>
    <row r="82" spans="1:18" x14ac:dyDescent="0.3">
      <c r="A82" t="str">
        <f t="shared" si="6"/>
        <v>Dimanche</v>
      </c>
      <c r="B82" t="str">
        <f>+'BILAN DES 4 FDM'!B81</f>
        <v>9h30</v>
      </c>
      <c r="C82" t="str">
        <f>+'BILAN DES 4 FDM'!C81</f>
        <v>8B</v>
      </c>
      <c r="D82" s="37" t="str">
        <f>+'BILAN DES 4 FDM'!D81</f>
        <v>CIE D'ARC CHAMPS SUR MARNE</v>
      </c>
      <c r="E82" s="37" t="str">
        <f>+'BILAN DES 4 FDM'!E81</f>
        <v>FAUVEL</v>
      </c>
      <c r="F82" s="37" t="str">
        <f>+'BILAN DES 4 FDM'!F81</f>
        <v>Colin</v>
      </c>
      <c r="G82" s="37" t="str">
        <f>+'BILAN DES 4 FDM'!G81</f>
        <v>H</v>
      </c>
      <c r="H82" s="37">
        <f>+'BILAN DES 4 FDM'!H81</f>
        <v>2</v>
      </c>
      <c r="I82" s="37">
        <f>+'BILAN DES 4 FDM'!I81</f>
        <v>11</v>
      </c>
      <c r="J82" s="37">
        <f>+'BILAN DES 4 FDM'!J81</f>
        <v>13</v>
      </c>
      <c r="K82" s="37">
        <f>+'BILAN DES 4 FDM'!K81</f>
        <v>1</v>
      </c>
      <c r="L82" s="37">
        <f>+'BILAN DES 4 FDM'!L81</f>
        <v>13</v>
      </c>
      <c r="M82" s="37">
        <f>+'BILAN DES 4 FDM'!M81</f>
        <v>0</v>
      </c>
      <c r="N82" s="37" t="str">
        <f t="shared" si="8"/>
        <v>Dimanche9h30</v>
      </c>
      <c r="O82" s="37" t="str">
        <f t="shared" si="9"/>
        <v>FAUVELColin</v>
      </c>
      <c r="P82" s="37">
        <f t="shared" si="7"/>
        <v>2</v>
      </c>
      <c r="Q82" t="str">
        <f>IF(O82="00"," ",IF(COUNTIF($O$5:O82,O82)=1,"ok"," "))</f>
        <v>ok</v>
      </c>
      <c r="R82">
        <f t="shared" si="10"/>
        <v>1</v>
      </c>
    </row>
    <row r="83" spans="1:18" x14ac:dyDescent="0.3">
      <c r="A83" t="str">
        <f t="shared" si="6"/>
        <v>Dimanche</v>
      </c>
      <c r="B83" t="str">
        <f>+'BILAN DES 4 FDM'!B82</f>
        <v>9h30</v>
      </c>
      <c r="C83" t="str">
        <f>+'BILAN DES 4 FDM'!C82</f>
        <v>8C</v>
      </c>
      <c r="D83" s="37" t="str">
        <f>+'BILAN DES 4 FDM'!D82</f>
        <v>CIE D'ARC DE CONFLANS STE HONORINE</v>
      </c>
      <c r="E83" s="37" t="str">
        <f>+'BILAN DES 4 FDM'!E82</f>
        <v>NC CHABIN (DIVERS)</v>
      </c>
      <c r="F83" s="37" t="str">
        <f>+'BILAN DES 4 FDM'!F82</f>
        <v>Didier</v>
      </c>
      <c r="G83" s="37" t="str">
        <f>+'BILAN DES 4 FDM'!G82</f>
        <v>H</v>
      </c>
      <c r="H83" s="37">
        <f>+'BILAN DES 4 FDM'!H82</f>
        <v>6</v>
      </c>
      <c r="I83" s="37">
        <f>+'BILAN DES 4 FDM'!I82</f>
        <v>16</v>
      </c>
      <c r="J83" s="37">
        <f>+'BILAN DES 4 FDM'!J82</f>
        <v>22</v>
      </c>
      <c r="K83" s="37">
        <f>+'BILAN DES 4 FDM'!K82</f>
        <v>1</v>
      </c>
      <c r="L83" s="37">
        <f>+'BILAN DES 4 FDM'!L82</f>
        <v>0</v>
      </c>
      <c r="M83" s="37" t="str">
        <f>+'BILAN DES 4 FDM'!M82</f>
        <v>PAYEE CHQ</v>
      </c>
      <c r="N83" s="37" t="str">
        <f t="shared" si="8"/>
        <v>Dimanche9h30</v>
      </c>
      <c r="O83" s="37" t="str">
        <f t="shared" si="9"/>
        <v>NC CHABIN (DIVERS)Didier</v>
      </c>
      <c r="P83" s="37">
        <f t="shared" si="7"/>
        <v>2</v>
      </c>
      <c r="Q83" t="str">
        <f>IF(O83="00"," ",IF(COUNTIF($O$5:O83,O83)=1,"ok"," "))</f>
        <v>ok</v>
      </c>
      <c r="R83">
        <f t="shared" si="10"/>
        <v>1</v>
      </c>
    </row>
    <row r="84" spans="1:18" x14ac:dyDescent="0.3">
      <c r="A84" t="str">
        <f t="shared" si="6"/>
        <v>Dimanche</v>
      </c>
      <c r="B84" t="str">
        <f>+'BILAN DES 4 FDM'!B83</f>
        <v>9h30</v>
      </c>
      <c r="C84" t="str">
        <f>+'BILAN DES 4 FDM'!C83</f>
        <v>8D</v>
      </c>
      <c r="D84" s="37" t="str">
        <f>+'BILAN DES 4 FDM'!D83</f>
        <v>TIR A L'ARC NANGISSIEN</v>
      </c>
      <c r="E84" s="37" t="str">
        <f>+'BILAN DES 4 FDM'!E83</f>
        <v>LOMBARD</v>
      </c>
      <c r="F84" s="37" t="str">
        <f>+'BILAN DES 4 FDM'!F83</f>
        <v>Alexandre</v>
      </c>
      <c r="G84" s="37" t="str">
        <f>+'BILAN DES 4 FDM'!G83</f>
        <v>H</v>
      </c>
      <c r="H84" s="37">
        <f>+'BILAN DES 4 FDM'!H83</f>
        <v>20</v>
      </c>
      <c r="I84" s="37">
        <f>+'BILAN DES 4 FDM'!I83</f>
        <v>8</v>
      </c>
      <c r="J84" s="37">
        <f>+'BILAN DES 4 FDM'!J83</f>
        <v>28</v>
      </c>
      <c r="K84" s="37">
        <f>+'BILAN DES 4 FDM'!K83</f>
        <v>0</v>
      </c>
      <c r="L84" s="37">
        <f>+'BILAN DES 4 FDM'!L83</f>
        <v>0</v>
      </c>
      <c r="M84" s="37" t="str">
        <f>+'BILAN DES 4 FDM'!M83</f>
        <v>PAYEE CHQ</v>
      </c>
      <c r="N84" s="37" t="str">
        <f t="shared" si="8"/>
        <v>Dimanche9h30</v>
      </c>
      <c r="O84" s="37" t="str">
        <f t="shared" si="9"/>
        <v>LOMBARDAlexandre</v>
      </c>
      <c r="P84" s="37">
        <f t="shared" si="7"/>
        <v>2</v>
      </c>
      <c r="Q84" t="str">
        <f>IF(O84="00"," ",IF(COUNTIF($O$5:O84,O84)=1,"ok"," "))</f>
        <v>ok</v>
      </c>
      <c r="R84">
        <f t="shared" si="10"/>
        <v>3</v>
      </c>
    </row>
    <row r="85" spans="1:18" x14ac:dyDescent="0.3">
      <c r="A85" t="str">
        <f t="shared" si="6"/>
        <v>Dimanche</v>
      </c>
      <c r="B85" t="str">
        <f>+'BILAN DES 4 FDM'!B84</f>
        <v>9h30</v>
      </c>
      <c r="C85" t="str">
        <f>+'BILAN DES 4 FDM'!C84</f>
        <v>9A</v>
      </c>
      <c r="D85" s="37" t="str">
        <f>+'BILAN DES 4 FDM'!D84</f>
        <v>TIR A L'ARC NANGISSIEN</v>
      </c>
      <c r="E85" s="37" t="str">
        <f>+'BILAN DES 4 FDM'!E84</f>
        <v>LOMBARD</v>
      </c>
      <c r="F85" s="37" t="str">
        <f>+'BILAN DES 4 FDM'!F84</f>
        <v>Maxime</v>
      </c>
      <c r="G85" s="37" t="str">
        <f>+'BILAN DES 4 FDM'!G84</f>
        <v>H</v>
      </c>
      <c r="H85" s="37">
        <f>+'BILAN DES 4 FDM'!H84</f>
        <v>25</v>
      </c>
      <c r="I85" s="37">
        <f>+'BILAN DES 4 FDM'!I84</f>
        <v>27</v>
      </c>
      <c r="J85" s="37">
        <f>+'BILAN DES 4 FDM'!J84</f>
        <v>52</v>
      </c>
      <c r="K85" s="37">
        <f>+'BILAN DES 4 FDM'!K84</f>
        <v>0</v>
      </c>
      <c r="L85" s="37">
        <f>+'BILAN DES 4 FDM'!L84</f>
        <v>0</v>
      </c>
      <c r="M85" s="37" t="str">
        <f>+'BILAN DES 4 FDM'!M84</f>
        <v>PAYEE CHQ</v>
      </c>
      <c r="N85" s="37" t="str">
        <f t="shared" si="8"/>
        <v>Dimanche9h30</v>
      </c>
      <c r="O85" s="37" t="str">
        <f t="shared" si="9"/>
        <v>LOMBARDMaxime</v>
      </c>
      <c r="P85" s="37">
        <f t="shared" si="7"/>
        <v>2</v>
      </c>
      <c r="Q85" t="str">
        <f>IF(O85="00"," ",IF(COUNTIF($O$5:O85,O85)=1,"ok"," "))</f>
        <v>ok</v>
      </c>
      <c r="R85">
        <f t="shared" si="10"/>
        <v>3</v>
      </c>
    </row>
    <row r="86" spans="1:18" x14ac:dyDescent="0.3">
      <c r="A86" t="str">
        <f t="shared" si="6"/>
        <v>Dimanche</v>
      </c>
      <c r="B86" t="str">
        <f>+'BILAN DES 4 FDM'!B85</f>
        <v>9h30</v>
      </c>
      <c r="C86" t="str">
        <f>+'BILAN DES 4 FDM'!C85</f>
        <v>9B</v>
      </c>
      <c r="D86" s="37" t="str">
        <f>+'BILAN DES 4 FDM'!D85</f>
        <v>CIE D'ARC DE CONFLANS STE HONORINE</v>
      </c>
      <c r="E86" s="37" t="str">
        <f>+'BILAN DES 4 FDM'!E85</f>
        <v>NC HUGUET (DIVERS)</v>
      </c>
      <c r="F86" s="37" t="str">
        <f>+'BILAN DES 4 FDM'!F85</f>
        <v>Béatrice</v>
      </c>
      <c r="G86" s="37" t="str">
        <f>+'BILAN DES 4 FDM'!G85</f>
        <v>D</v>
      </c>
      <c r="H86" s="37">
        <f>+'BILAN DES 4 FDM'!H85</f>
        <v>6</v>
      </c>
      <c r="I86" s="37">
        <f>+'BILAN DES 4 FDM'!I85</f>
        <v>19</v>
      </c>
      <c r="J86" s="37">
        <f>+'BILAN DES 4 FDM'!J85</f>
        <v>25</v>
      </c>
      <c r="K86" s="37">
        <f>+'BILAN DES 4 FDM'!K85</f>
        <v>1</v>
      </c>
      <c r="L86" s="37">
        <f>+'BILAN DES 4 FDM'!L85</f>
        <v>0</v>
      </c>
      <c r="M86" s="37" t="str">
        <f>+'BILAN DES 4 FDM'!M85</f>
        <v>PAYEE CHQ</v>
      </c>
      <c r="N86" s="37" t="str">
        <f t="shared" si="8"/>
        <v>Dimanche9h30</v>
      </c>
      <c r="O86" s="37" t="str">
        <f t="shared" si="9"/>
        <v>NC HUGUET (DIVERS)Béatrice</v>
      </c>
      <c r="P86" s="37">
        <f t="shared" si="7"/>
        <v>2</v>
      </c>
      <c r="Q86" t="str">
        <f>IF(O86="00"," ",IF(COUNTIF($O$5:O86,O86)=1,"ok"," "))</f>
        <v>ok</v>
      </c>
      <c r="R86">
        <f t="shared" si="10"/>
        <v>1</v>
      </c>
    </row>
    <row r="87" spans="1:18" x14ac:dyDescent="0.3">
      <c r="A87" t="str">
        <f t="shared" si="6"/>
        <v>Dimanche</v>
      </c>
      <c r="B87" t="str">
        <f>+'BILAN DES 4 FDM'!B86</f>
        <v>9h30</v>
      </c>
      <c r="C87" t="str">
        <f>+'BILAN DES 4 FDM'!C86</f>
        <v>9C</v>
      </c>
      <c r="D87" s="37">
        <f>+'BILAN DES 4 FDM'!D86</f>
        <v>0</v>
      </c>
      <c r="E87" s="37">
        <f>+'BILAN DES 4 FDM'!E86</f>
        <v>0</v>
      </c>
      <c r="F87" s="37">
        <f>+'BILAN DES 4 FDM'!F86</f>
        <v>0</v>
      </c>
      <c r="G87" s="37">
        <f>+'BILAN DES 4 FDM'!G86</f>
        <v>0</v>
      </c>
      <c r="H87" s="37">
        <f>+'BILAN DES 4 FDM'!H86</f>
        <v>0</v>
      </c>
      <c r="I87" s="37">
        <f>+'BILAN DES 4 FDM'!I86</f>
        <v>0</v>
      </c>
      <c r="J87" s="37">
        <f>+'BILAN DES 4 FDM'!J86</f>
        <v>0</v>
      </c>
      <c r="K87" s="37">
        <f>+'BILAN DES 4 FDM'!K86</f>
        <v>0</v>
      </c>
      <c r="L87" s="37">
        <f>+'BILAN DES 4 FDM'!L86</f>
        <v>0</v>
      </c>
      <c r="M87" s="37">
        <f>+'BILAN DES 4 FDM'!M86</f>
        <v>0</v>
      </c>
      <c r="N87" s="37" t="str">
        <f t="shared" si="8"/>
        <v>Dimanche9h30</v>
      </c>
      <c r="O87" s="37" t="str">
        <f t="shared" si="9"/>
        <v>00</v>
      </c>
      <c r="P87" s="37">
        <f t="shared" si="7"/>
        <v>2</v>
      </c>
      <c r="Q87" t="str">
        <f>IF(O87="00"," ",IF(COUNTIF($O$5:O87,O87)=1,"ok"," "))</f>
        <v xml:space="preserve"> </v>
      </c>
      <c r="R87" t="str">
        <f t="shared" si="10"/>
        <v xml:space="preserve"> </v>
      </c>
    </row>
    <row r="88" spans="1:18" x14ac:dyDescent="0.3">
      <c r="A88" t="str">
        <f t="shared" si="6"/>
        <v>Dimanche</v>
      </c>
      <c r="B88" t="str">
        <f>+'BILAN DES 4 FDM'!B87</f>
        <v>9h30</v>
      </c>
      <c r="C88" t="str">
        <f>+'BILAN DES 4 FDM'!C87</f>
        <v>9D</v>
      </c>
      <c r="D88" s="37" t="str">
        <f>+'BILAN DES 4 FDM'!D87</f>
        <v>CIE D'ARC CHAMPS SUR MARNE</v>
      </c>
      <c r="E88" s="37" t="str">
        <f>+'BILAN DES 4 FDM'!E87</f>
        <v>MARTIN</v>
      </c>
      <c r="F88" s="37" t="str">
        <f>+'BILAN DES 4 FDM'!F87</f>
        <v>Gilles</v>
      </c>
      <c r="G88" s="37" t="str">
        <f>+'BILAN DES 4 FDM'!G87</f>
        <v>H</v>
      </c>
      <c r="H88" s="37">
        <f>+'BILAN DES 4 FDM'!H87</f>
        <v>3</v>
      </c>
      <c r="I88" s="37">
        <f>+'BILAN DES 4 FDM'!I87</f>
        <v>5</v>
      </c>
      <c r="J88" s="37">
        <f>+'BILAN DES 4 FDM'!J87</f>
        <v>8</v>
      </c>
      <c r="K88" s="37">
        <f>+'BILAN DES 4 FDM'!K87</f>
        <v>1</v>
      </c>
      <c r="L88" s="37">
        <f>+'BILAN DES 4 FDM'!L87</f>
        <v>13</v>
      </c>
      <c r="M88" s="37">
        <f>+'BILAN DES 4 FDM'!M87</f>
        <v>0</v>
      </c>
      <c r="N88" s="37" t="str">
        <f t="shared" si="8"/>
        <v>Dimanche9h30</v>
      </c>
      <c r="O88" s="37" t="str">
        <f t="shared" si="9"/>
        <v>MARTINGilles</v>
      </c>
      <c r="P88" s="37">
        <f t="shared" si="7"/>
        <v>2</v>
      </c>
      <c r="Q88" t="str">
        <f>IF(O88="00"," ",IF(COUNTIF($O$5:O88,O88)=1,"ok"," "))</f>
        <v>ok</v>
      </c>
      <c r="R88">
        <f t="shared" si="10"/>
        <v>1</v>
      </c>
    </row>
    <row r="89" spans="1:18" x14ac:dyDescent="0.3">
      <c r="A89" t="str">
        <f t="shared" si="6"/>
        <v>Dimanche</v>
      </c>
      <c r="B89" t="str">
        <f>+'BILAN DES 4 FDM'!B88</f>
        <v>9h30</v>
      </c>
      <c r="C89" t="str">
        <f>+'BILAN DES 4 FDM'!C88</f>
        <v>10A</v>
      </c>
      <c r="D89" s="37" t="str">
        <f>+'BILAN DES 4 FDM'!D88</f>
        <v>CIE D'ARC DE CONFLANS STE HONORINE</v>
      </c>
      <c r="E89" s="37" t="str">
        <f>+'BILAN DES 4 FDM'!E88</f>
        <v>NC DELACOURT (DIVERS)</v>
      </c>
      <c r="F89" s="37" t="str">
        <f>+'BILAN DES 4 FDM'!F88</f>
        <v>Wilfrid</v>
      </c>
      <c r="G89" s="37" t="str">
        <f>+'BILAN DES 4 FDM'!G88</f>
        <v>H</v>
      </c>
      <c r="H89" s="37">
        <f>+'BILAN DES 4 FDM'!H88</f>
        <v>21</v>
      </c>
      <c r="I89" s="37">
        <f>+'BILAN DES 4 FDM'!I88</f>
        <v>28</v>
      </c>
      <c r="J89" s="37">
        <f>+'BILAN DES 4 FDM'!J88</f>
        <v>49</v>
      </c>
      <c r="K89" s="37">
        <f>+'BILAN DES 4 FDM'!K88</f>
        <v>0</v>
      </c>
      <c r="L89" s="37">
        <f>+'BILAN DES 4 FDM'!L88</f>
        <v>0</v>
      </c>
      <c r="M89" s="37" t="str">
        <f>+'BILAN DES 4 FDM'!M88</f>
        <v>PAYEE CHQ</v>
      </c>
      <c r="N89" s="37" t="str">
        <f t="shared" si="8"/>
        <v>Dimanche9h30</v>
      </c>
      <c r="O89" s="37" t="str">
        <f t="shared" si="9"/>
        <v>NC DELACOURT (DIVERS)Wilfrid</v>
      </c>
      <c r="P89" s="37">
        <f t="shared" si="7"/>
        <v>2</v>
      </c>
      <c r="Q89" t="str">
        <f>IF(O89="00"," ",IF(COUNTIF($O$5:O89,O89)=1,"ok"," "))</f>
        <v>ok</v>
      </c>
      <c r="R89">
        <f t="shared" si="10"/>
        <v>1</v>
      </c>
    </row>
    <row r="90" spans="1:18" x14ac:dyDescent="0.3">
      <c r="A90" t="str">
        <f t="shared" si="6"/>
        <v>Dimanche</v>
      </c>
      <c r="B90" t="str">
        <f>+'BILAN DES 4 FDM'!B89</f>
        <v>9h30</v>
      </c>
      <c r="C90" t="str">
        <f>+'BILAN DES 4 FDM'!C89</f>
        <v>10B</v>
      </c>
      <c r="D90" s="37" t="str">
        <f>+'BILAN DES 4 FDM'!D89</f>
        <v>CIE DE BOIS D'ARCY</v>
      </c>
      <c r="E90" s="37" t="str">
        <f>+'BILAN DES 4 FDM'!E89</f>
        <v>MARTIN NIETO</v>
      </c>
      <c r="F90" s="37" t="str">
        <f>+'BILAN DES 4 FDM'!F89</f>
        <v>Cristian</v>
      </c>
      <c r="G90" s="37" t="str">
        <f>+'BILAN DES 4 FDM'!G89</f>
        <v>H</v>
      </c>
      <c r="H90" s="37">
        <f>+'BILAN DES 4 FDM'!H89</f>
        <v>16</v>
      </c>
      <c r="I90" s="37">
        <f>+'BILAN DES 4 FDM'!I89</f>
        <v>19</v>
      </c>
      <c r="J90" s="37">
        <f>+'BILAN DES 4 FDM'!J89</f>
        <v>35</v>
      </c>
      <c r="K90" s="37">
        <f>+'BILAN DES 4 FDM'!K89</f>
        <v>1</v>
      </c>
      <c r="L90" s="37">
        <f>+'BILAN DES 4 FDM'!L89</f>
        <v>13</v>
      </c>
      <c r="M90" s="37">
        <f>+'BILAN DES 4 FDM'!M89</f>
        <v>0</v>
      </c>
      <c r="N90" s="37" t="str">
        <f t="shared" si="8"/>
        <v>Dimanche9h30</v>
      </c>
      <c r="O90" s="37" t="str">
        <f t="shared" si="9"/>
        <v>MARTIN NIETOCristian</v>
      </c>
      <c r="P90" s="37">
        <f t="shared" si="7"/>
        <v>2</v>
      </c>
      <c r="Q90" t="str">
        <f>IF(O90="00"," ",IF(COUNTIF($O$5:O90,O90)=1,"ok"," "))</f>
        <v>ok</v>
      </c>
      <c r="R90">
        <f t="shared" si="10"/>
        <v>1</v>
      </c>
    </row>
    <row r="91" spans="1:18" x14ac:dyDescent="0.3">
      <c r="A91" t="str">
        <f t="shared" si="6"/>
        <v>Dimanche</v>
      </c>
      <c r="B91" t="str">
        <f>+'BILAN DES 4 FDM'!B90</f>
        <v>9h30</v>
      </c>
      <c r="C91" t="str">
        <f>+'BILAN DES 4 FDM'!C90</f>
        <v>10C</v>
      </c>
      <c r="D91" s="37" t="str">
        <f>+'BILAN DES 4 FDM'!D90</f>
        <v>CIE D'ARC DE VILLEMOMBLE</v>
      </c>
      <c r="E91" s="37" t="str">
        <f>+'BILAN DES 4 FDM'!E90</f>
        <v>EPIVENT</v>
      </c>
      <c r="F91" s="37" t="str">
        <f>+'BILAN DES 4 FDM'!F90</f>
        <v>Yves</v>
      </c>
      <c r="G91" s="37" t="str">
        <f>+'BILAN DES 4 FDM'!G90</f>
        <v>H</v>
      </c>
      <c r="H91" s="37">
        <f>+'BILAN DES 4 FDM'!H90</f>
        <v>12</v>
      </c>
      <c r="I91" s="37">
        <f>+'BILAN DES 4 FDM'!I90</f>
        <v>11</v>
      </c>
      <c r="J91" s="37">
        <f>+'BILAN DES 4 FDM'!J90</f>
        <v>23</v>
      </c>
      <c r="K91" s="37">
        <f>+'BILAN DES 4 FDM'!K90</f>
        <v>0</v>
      </c>
      <c r="L91" s="37">
        <f>+'BILAN DES 4 FDM'!L90</f>
        <v>0</v>
      </c>
      <c r="M91" s="37">
        <f>+'BILAN DES 4 FDM'!M90</f>
        <v>0</v>
      </c>
      <c r="N91" s="37" t="str">
        <f t="shared" si="8"/>
        <v>Dimanche9h30</v>
      </c>
      <c r="O91" s="37" t="str">
        <f t="shared" si="9"/>
        <v>EPIVENTYves</v>
      </c>
      <c r="P91" s="37">
        <f t="shared" si="7"/>
        <v>2</v>
      </c>
      <c r="Q91" t="str">
        <f>IF(O91="00"," ",IF(COUNTIF($O$5:O91,O91)=1,"ok"," "))</f>
        <v xml:space="preserve"> </v>
      </c>
      <c r="R91">
        <f t="shared" si="10"/>
        <v>3</v>
      </c>
    </row>
    <row r="92" spans="1:18" x14ac:dyDescent="0.3">
      <c r="A92" t="str">
        <f t="shared" si="6"/>
        <v>Dimanche</v>
      </c>
      <c r="B92" t="str">
        <f>+'BILAN DES 4 FDM'!B91</f>
        <v>9h30</v>
      </c>
      <c r="C92" t="str">
        <f>+'BILAN DES 4 FDM'!C91</f>
        <v>10D</v>
      </c>
      <c r="D92" s="37" t="str">
        <f>+'BILAN DES 4 FDM'!D91</f>
        <v>LES ARCHERS DU PHENIX</v>
      </c>
      <c r="E92" s="37" t="str">
        <f>+'BILAN DES 4 FDM'!E91</f>
        <v>MERVEILLE</v>
      </c>
      <c r="F92" s="37" t="str">
        <f>+'BILAN DES 4 FDM'!F91</f>
        <v>Alain</v>
      </c>
      <c r="G92" s="37" t="str">
        <f>+'BILAN DES 4 FDM'!G91</f>
        <v>H</v>
      </c>
      <c r="H92" s="37">
        <f>+'BILAN DES 4 FDM'!H91</f>
        <v>26</v>
      </c>
      <c r="I92" s="37">
        <f>+'BILAN DES 4 FDM'!I91</f>
        <v>34</v>
      </c>
      <c r="J92" s="37">
        <f>+'BILAN DES 4 FDM'!J91</f>
        <v>60</v>
      </c>
      <c r="K92" s="37">
        <f>+'BILAN DES 4 FDM'!K91</f>
        <v>1</v>
      </c>
      <c r="L92" s="37">
        <f>+'BILAN DES 4 FDM'!L91</f>
        <v>13</v>
      </c>
      <c r="M92" s="37" t="str">
        <f>+'BILAN DES 4 FDM'!M91</f>
        <v>PAYEE CHQ</v>
      </c>
      <c r="N92" s="37" t="str">
        <f t="shared" si="8"/>
        <v>Dimanche9h30</v>
      </c>
      <c r="O92" s="37" t="str">
        <f t="shared" si="9"/>
        <v>MERVEILLEAlain</v>
      </c>
      <c r="P92" s="37">
        <f t="shared" si="7"/>
        <v>2</v>
      </c>
      <c r="Q92" t="str">
        <f>IF(O92="00"," ",IF(COUNTIF($O$5:O92,O92)=1,"ok"," "))</f>
        <v xml:space="preserve"> </v>
      </c>
      <c r="R92">
        <f t="shared" si="10"/>
        <v>4</v>
      </c>
    </row>
    <row r="93" spans="1:18" x14ac:dyDescent="0.3">
      <c r="A93" t="str">
        <f t="shared" si="6"/>
        <v>Dimanche</v>
      </c>
      <c r="B93" t="str">
        <f>+'BILAN DES 4 FDM'!B92</f>
        <v>9h30</v>
      </c>
      <c r="C93" t="str">
        <f>+'BILAN DES 4 FDM'!C92</f>
        <v>11A</v>
      </c>
      <c r="D93" s="37" t="str">
        <f>+'BILAN DES 4 FDM'!D92</f>
        <v>LES CARQUOIS DE CREGY</v>
      </c>
      <c r="E93" s="37" t="str">
        <f>+'BILAN DES 4 FDM'!E92</f>
        <v>VAN HOUTTE</v>
      </c>
      <c r="F93" s="37" t="str">
        <f>+'BILAN DES 4 FDM'!F92</f>
        <v>Christophe</v>
      </c>
      <c r="G93" s="37" t="str">
        <f>+'BILAN DES 4 FDM'!G92</f>
        <v>H</v>
      </c>
      <c r="H93" s="37">
        <f>+'BILAN DES 4 FDM'!H92</f>
        <v>28</v>
      </c>
      <c r="I93" s="37">
        <f>+'BILAN DES 4 FDM'!I92</f>
        <v>23</v>
      </c>
      <c r="J93" s="37">
        <f>+'BILAN DES 4 FDM'!J92</f>
        <v>51</v>
      </c>
      <c r="K93" s="37">
        <f>+'BILAN DES 4 FDM'!K92</f>
        <v>0</v>
      </c>
      <c r="L93" s="37">
        <f>+'BILAN DES 4 FDM'!L92</f>
        <v>0</v>
      </c>
      <c r="M93" s="37">
        <f>+'BILAN DES 4 FDM'!M92</f>
        <v>0</v>
      </c>
      <c r="N93" s="37" t="str">
        <f t="shared" si="8"/>
        <v>Dimanche9h30</v>
      </c>
      <c r="O93" s="37" t="str">
        <f t="shared" si="9"/>
        <v>VAN HOUTTEChristophe</v>
      </c>
      <c r="P93" s="37">
        <f t="shared" si="7"/>
        <v>2</v>
      </c>
      <c r="Q93" t="str">
        <f>IF(O93="00"," ",IF(COUNTIF($O$5:O93,O93)=1,"ok"," "))</f>
        <v xml:space="preserve"> </v>
      </c>
      <c r="R93">
        <f t="shared" si="10"/>
        <v>2</v>
      </c>
    </row>
    <row r="94" spans="1:18" x14ac:dyDescent="0.3">
      <c r="A94" t="str">
        <f t="shared" si="6"/>
        <v>Dimanche</v>
      </c>
      <c r="B94" t="str">
        <f>+'BILAN DES 4 FDM'!B93</f>
        <v>9h30</v>
      </c>
      <c r="C94" t="str">
        <f>+'BILAN DES 4 FDM'!C93</f>
        <v>11B</v>
      </c>
      <c r="D94" s="37">
        <f>+'BILAN DES 4 FDM'!D93</f>
        <v>0</v>
      </c>
      <c r="E94" s="37">
        <f>+'BILAN DES 4 FDM'!E93</f>
        <v>0</v>
      </c>
      <c r="F94" s="37">
        <f>+'BILAN DES 4 FDM'!F93</f>
        <v>0</v>
      </c>
      <c r="G94" s="37">
        <f>+'BILAN DES 4 FDM'!G93</f>
        <v>0</v>
      </c>
      <c r="H94" s="37">
        <f>+'BILAN DES 4 FDM'!H93</f>
        <v>0</v>
      </c>
      <c r="I94" s="37">
        <f>+'BILAN DES 4 FDM'!I93</f>
        <v>0</v>
      </c>
      <c r="J94" s="37">
        <f>+'BILAN DES 4 FDM'!J93</f>
        <v>0</v>
      </c>
      <c r="K94" s="37">
        <f>+'BILAN DES 4 FDM'!K93</f>
        <v>0</v>
      </c>
      <c r="L94" s="37">
        <f>+'BILAN DES 4 FDM'!L93</f>
        <v>0</v>
      </c>
      <c r="M94" s="37">
        <f>+'BILAN DES 4 FDM'!M93</f>
        <v>0</v>
      </c>
      <c r="N94" s="37" t="str">
        <f t="shared" si="8"/>
        <v>Dimanche9h30</v>
      </c>
      <c r="O94" s="37" t="str">
        <f t="shared" si="9"/>
        <v>00</v>
      </c>
      <c r="P94" s="37">
        <f t="shared" si="7"/>
        <v>2</v>
      </c>
      <c r="Q94" t="str">
        <f>IF(O94="00"," ",IF(COUNTIF($O$5:O94,O94)=1,"ok"," "))</f>
        <v xml:space="preserve"> </v>
      </c>
      <c r="R94" t="str">
        <f t="shared" si="10"/>
        <v xml:space="preserve"> </v>
      </c>
    </row>
    <row r="95" spans="1:18" x14ac:dyDescent="0.3">
      <c r="A95" t="str">
        <f t="shared" si="6"/>
        <v>Dimanche</v>
      </c>
      <c r="B95" t="str">
        <f>+'BILAN DES 4 FDM'!B94</f>
        <v>9h30</v>
      </c>
      <c r="C95" t="str">
        <f>+'BILAN DES 4 FDM'!C94</f>
        <v>11C</v>
      </c>
      <c r="D95" s="37">
        <f>+'BILAN DES 4 FDM'!D94</f>
        <v>0</v>
      </c>
      <c r="E95" s="37">
        <f>+'BILAN DES 4 FDM'!E94</f>
        <v>0</v>
      </c>
      <c r="F95" s="37">
        <f>+'BILAN DES 4 FDM'!F94</f>
        <v>0</v>
      </c>
      <c r="G95" s="37">
        <f>+'BILAN DES 4 FDM'!G94</f>
        <v>0</v>
      </c>
      <c r="H95" s="37">
        <f>+'BILAN DES 4 FDM'!H94</f>
        <v>0</v>
      </c>
      <c r="I95" s="37">
        <f>+'BILAN DES 4 FDM'!I94</f>
        <v>0</v>
      </c>
      <c r="J95" s="37">
        <f>+'BILAN DES 4 FDM'!J94</f>
        <v>0</v>
      </c>
      <c r="K95" s="37">
        <f>+'BILAN DES 4 FDM'!K94</f>
        <v>0</v>
      </c>
      <c r="L95" s="37">
        <f>+'BILAN DES 4 FDM'!L94</f>
        <v>0</v>
      </c>
      <c r="M95" s="37">
        <f>+'BILAN DES 4 FDM'!M94</f>
        <v>0</v>
      </c>
      <c r="N95" s="37" t="str">
        <f t="shared" si="8"/>
        <v>Dimanche9h30</v>
      </c>
      <c r="O95" s="37" t="str">
        <f t="shared" si="9"/>
        <v>00</v>
      </c>
      <c r="P95" s="37">
        <f t="shared" si="7"/>
        <v>2</v>
      </c>
      <c r="Q95" t="str">
        <f>IF(O95="00"," ",IF(COUNTIF($O$5:O95,O95)=1,"ok"," "))</f>
        <v xml:space="preserve"> </v>
      </c>
      <c r="R95" t="str">
        <f t="shared" si="10"/>
        <v xml:space="preserve"> </v>
      </c>
    </row>
    <row r="96" spans="1:18" x14ac:dyDescent="0.3">
      <c r="A96" t="str">
        <f t="shared" si="6"/>
        <v>Dimanche</v>
      </c>
      <c r="B96" t="str">
        <f>+'BILAN DES 4 FDM'!B95</f>
        <v>9h30</v>
      </c>
      <c r="C96" t="str">
        <f>+'BILAN DES 4 FDM'!C95</f>
        <v>11D</v>
      </c>
      <c r="D96" s="37" t="str">
        <f>+'BILAN DES 4 FDM'!D95</f>
        <v>LES CARQUOIS DE CREGY</v>
      </c>
      <c r="E96" s="37" t="str">
        <f>+'BILAN DES 4 FDM'!E95</f>
        <v>EVRAERT</v>
      </c>
      <c r="F96" s="37" t="str">
        <f>+'BILAN DES 4 FDM'!F95</f>
        <v>Sandrine</v>
      </c>
      <c r="G96" s="37" t="str">
        <f>+'BILAN DES 4 FDM'!G95</f>
        <v>D</v>
      </c>
      <c r="H96" s="37">
        <f>+'BILAN DES 4 FDM'!H95</f>
        <v>11</v>
      </c>
      <c r="I96" s="37">
        <f>+'BILAN DES 4 FDM'!I95</f>
        <v>13</v>
      </c>
      <c r="J96" s="37">
        <f>+'BILAN DES 4 FDM'!J95</f>
        <v>24</v>
      </c>
      <c r="K96" s="37">
        <f>+'BILAN DES 4 FDM'!K95</f>
        <v>0</v>
      </c>
      <c r="L96" s="37">
        <f>+'BILAN DES 4 FDM'!L95</f>
        <v>0</v>
      </c>
      <c r="M96" s="37">
        <f>+'BILAN DES 4 FDM'!M95</f>
        <v>0</v>
      </c>
      <c r="N96" s="37" t="str">
        <f t="shared" si="8"/>
        <v>Dimanche9h30</v>
      </c>
      <c r="O96" s="37" t="str">
        <f t="shared" si="9"/>
        <v>EVRAERTSandrine</v>
      </c>
      <c r="P96" s="37">
        <f t="shared" si="7"/>
        <v>2</v>
      </c>
      <c r="Q96" t="str">
        <f>IF(O96="00"," ",IF(COUNTIF($O$5:O96,O96)=1,"ok"," "))</f>
        <v xml:space="preserve"> </v>
      </c>
      <c r="R96">
        <f t="shared" si="10"/>
        <v>2</v>
      </c>
    </row>
    <row r="97" spans="1:18" x14ac:dyDescent="0.3">
      <c r="A97" t="str">
        <f t="shared" si="6"/>
        <v>Dimanche</v>
      </c>
      <c r="B97" t="str">
        <f>+'BILAN DES 4 FDM'!B96</f>
        <v>9h30</v>
      </c>
      <c r="C97" t="str">
        <f>+'BILAN DES 4 FDM'!C96</f>
        <v>12A</v>
      </c>
      <c r="D97" s="37">
        <f>+'BILAN DES 4 FDM'!D96</f>
        <v>0</v>
      </c>
      <c r="E97" s="37">
        <f>+'BILAN DES 4 FDM'!E96</f>
        <v>0</v>
      </c>
      <c r="F97" s="37">
        <f>+'BILAN DES 4 FDM'!F96</f>
        <v>0</v>
      </c>
      <c r="G97" s="37">
        <f>+'BILAN DES 4 FDM'!G96</f>
        <v>0</v>
      </c>
      <c r="H97" s="37">
        <f>+'BILAN DES 4 FDM'!H96</f>
        <v>0</v>
      </c>
      <c r="I97" s="37">
        <f>+'BILAN DES 4 FDM'!I96</f>
        <v>0</v>
      </c>
      <c r="J97" s="37">
        <f>+'BILAN DES 4 FDM'!J96</f>
        <v>0</v>
      </c>
      <c r="K97" s="37">
        <f>+'BILAN DES 4 FDM'!K96</f>
        <v>0</v>
      </c>
      <c r="L97" s="37">
        <f>+'BILAN DES 4 FDM'!L96</f>
        <v>0</v>
      </c>
      <c r="M97" s="37">
        <f>+'BILAN DES 4 FDM'!M96</f>
        <v>0</v>
      </c>
      <c r="N97" s="37" t="str">
        <f t="shared" si="8"/>
        <v>Dimanche9h30</v>
      </c>
      <c r="O97" s="37" t="str">
        <f t="shared" si="9"/>
        <v>00</v>
      </c>
      <c r="P97" s="37">
        <f t="shared" si="7"/>
        <v>2</v>
      </c>
      <c r="Q97" t="str">
        <f>IF(O97="00"," ",IF(COUNTIF($O$5:O97,O97)=1,"ok"," "))</f>
        <v xml:space="preserve"> </v>
      </c>
      <c r="R97" t="str">
        <f t="shared" si="10"/>
        <v xml:space="preserve"> </v>
      </c>
    </row>
    <row r="98" spans="1:18" x14ac:dyDescent="0.3">
      <c r="A98" t="str">
        <f t="shared" si="6"/>
        <v>Dimanche</v>
      </c>
      <c r="B98" t="str">
        <f>+'BILAN DES 4 FDM'!B97</f>
        <v>9h30</v>
      </c>
      <c r="C98" t="str">
        <f>+'BILAN DES 4 FDM'!C97</f>
        <v>12B</v>
      </c>
      <c r="D98" s="37">
        <f>+'BILAN DES 4 FDM'!D97</f>
        <v>0</v>
      </c>
      <c r="E98" s="37">
        <f>+'BILAN DES 4 FDM'!E97</f>
        <v>0</v>
      </c>
      <c r="F98" s="37">
        <f>+'BILAN DES 4 FDM'!F97</f>
        <v>0</v>
      </c>
      <c r="G98" s="37">
        <f>+'BILAN DES 4 FDM'!G97</f>
        <v>0</v>
      </c>
      <c r="H98" s="37">
        <f>+'BILAN DES 4 FDM'!H97</f>
        <v>0</v>
      </c>
      <c r="I98" s="37">
        <f>+'BILAN DES 4 FDM'!I97</f>
        <v>0</v>
      </c>
      <c r="J98" s="37">
        <f>+'BILAN DES 4 FDM'!J97</f>
        <v>0</v>
      </c>
      <c r="K98" s="37">
        <f>+'BILAN DES 4 FDM'!K97</f>
        <v>0</v>
      </c>
      <c r="L98" s="37">
        <f>+'BILAN DES 4 FDM'!L97</f>
        <v>0</v>
      </c>
      <c r="M98" s="37">
        <f>+'BILAN DES 4 FDM'!M97</f>
        <v>0</v>
      </c>
      <c r="N98" s="37" t="str">
        <f t="shared" si="8"/>
        <v>Dimanche9h30</v>
      </c>
      <c r="O98" s="37" t="str">
        <f t="shared" si="9"/>
        <v>00</v>
      </c>
      <c r="P98" s="37">
        <f t="shared" si="7"/>
        <v>2</v>
      </c>
      <c r="Q98" t="str">
        <f>IF(O98="00"," ",IF(COUNTIF($O$5:O98,O98)=1,"ok"," "))</f>
        <v xml:space="preserve"> </v>
      </c>
      <c r="R98" t="str">
        <f t="shared" si="10"/>
        <v xml:space="preserve"> </v>
      </c>
    </row>
    <row r="99" spans="1:18" x14ac:dyDescent="0.3">
      <c r="A99" t="str">
        <f t="shared" si="6"/>
        <v>Dimanche</v>
      </c>
      <c r="B99" t="str">
        <f>+'BILAN DES 4 FDM'!B98</f>
        <v>9h30</v>
      </c>
      <c r="C99" t="str">
        <f>+'BILAN DES 4 FDM'!C98</f>
        <v>12C</v>
      </c>
      <c r="D99" s="37">
        <f>+'BILAN DES 4 FDM'!D98</f>
        <v>0</v>
      </c>
      <c r="E99" s="37">
        <f>+'BILAN DES 4 FDM'!E98</f>
        <v>0</v>
      </c>
      <c r="F99" s="37">
        <f>+'BILAN DES 4 FDM'!F98</f>
        <v>0</v>
      </c>
      <c r="G99" s="37">
        <f>+'BILAN DES 4 FDM'!G98</f>
        <v>0</v>
      </c>
      <c r="H99" s="37">
        <f>+'BILAN DES 4 FDM'!H98</f>
        <v>0</v>
      </c>
      <c r="I99" s="37">
        <f>+'BILAN DES 4 FDM'!I98</f>
        <v>0</v>
      </c>
      <c r="J99" s="37">
        <f>+'BILAN DES 4 FDM'!J98</f>
        <v>0</v>
      </c>
      <c r="K99" s="37">
        <f>+'BILAN DES 4 FDM'!K98</f>
        <v>0</v>
      </c>
      <c r="L99" s="37">
        <f>+'BILAN DES 4 FDM'!L98</f>
        <v>0</v>
      </c>
      <c r="M99" s="37">
        <f>+'BILAN DES 4 FDM'!M98</f>
        <v>0</v>
      </c>
      <c r="N99" s="37" t="str">
        <f t="shared" si="8"/>
        <v>Dimanche9h30</v>
      </c>
      <c r="O99" s="37" t="str">
        <f t="shared" si="9"/>
        <v>00</v>
      </c>
      <c r="P99" s="37">
        <f t="shared" si="7"/>
        <v>2</v>
      </c>
      <c r="Q99" t="str">
        <f>IF(O99="00"," ",IF(COUNTIF($O$5:O99,O99)=1,"ok"," "))</f>
        <v xml:space="preserve"> </v>
      </c>
      <c r="R99" t="str">
        <f t="shared" si="10"/>
        <v xml:space="preserve"> </v>
      </c>
    </row>
    <row r="100" spans="1:18" x14ac:dyDescent="0.3">
      <c r="A100" t="str">
        <f t="shared" si="6"/>
        <v>Dimanche</v>
      </c>
      <c r="B100" t="str">
        <f>+'BILAN DES 4 FDM'!B99</f>
        <v>9h30</v>
      </c>
      <c r="C100" t="str">
        <f>+'BILAN DES 4 FDM'!C99</f>
        <v>12D</v>
      </c>
      <c r="D100" s="37">
        <f>+'BILAN DES 4 FDM'!D99</f>
        <v>0</v>
      </c>
      <c r="E100" s="37">
        <f>+'BILAN DES 4 FDM'!E99</f>
        <v>0</v>
      </c>
      <c r="F100" s="37">
        <f>+'BILAN DES 4 FDM'!F99</f>
        <v>0</v>
      </c>
      <c r="G100" s="37">
        <f>+'BILAN DES 4 FDM'!G99</f>
        <v>0</v>
      </c>
      <c r="H100" s="37">
        <f>+'BILAN DES 4 FDM'!H99</f>
        <v>0</v>
      </c>
      <c r="I100" s="37">
        <f>+'BILAN DES 4 FDM'!I99</f>
        <v>0</v>
      </c>
      <c r="J100" s="37">
        <f>+'BILAN DES 4 FDM'!J99</f>
        <v>0</v>
      </c>
      <c r="K100" s="37">
        <f>+'BILAN DES 4 FDM'!K99</f>
        <v>0</v>
      </c>
      <c r="L100" s="37">
        <f>+'BILAN DES 4 FDM'!L99</f>
        <v>0</v>
      </c>
      <c r="M100" s="37">
        <f>+'BILAN DES 4 FDM'!M99</f>
        <v>0</v>
      </c>
      <c r="N100" s="37" t="str">
        <f t="shared" si="8"/>
        <v>Dimanche9h30</v>
      </c>
      <c r="O100" s="37" t="str">
        <f t="shared" si="9"/>
        <v>00</v>
      </c>
      <c r="P100" s="37">
        <f t="shared" si="7"/>
        <v>2</v>
      </c>
      <c r="Q100" t="str">
        <f>IF(O100="00"," ",IF(COUNTIF($O$5:O100,O100)=1,"ok"," "))</f>
        <v xml:space="preserve"> </v>
      </c>
      <c r="R100" t="str">
        <f t="shared" si="10"/>
        <v xml:space="preserve"> </v>
      </c>
    </row>
    <row r="101" spans="1:18" x14ac:dyDescent="0.3">
      <c r="A101" t="str">
        <f t="shared" si="6"/>
        <v>Dimanche</v>
      </c>
      <c r="B101" t="str">
        <f>+'BILAN DES 4 FDM'!B100</f>
        <v>12h00</v>
      </c>
      <c r="C101" t="str">
        <f>+'BILAN DES 4 FDM'!C100</f>
        <v>1A</v>
      </c>
      <c r="D101" s="37">
        <f>+'BILAN DES 4 FDM'!D100</f>
        <v>0</v>
      </c>
      <c r="E101" s="37">
        <f>+'BILAN DES 4 FDM'!E100</f>
        <v>0</v>
      </c>
      <c r="F101" s="37">
        <f>+'BILAN DES 4 FDM'!F100</f>
        <v>0</v>
      </c>
      <c r="G101" s="37">
        <f>+'BILAN DES 4 FDM'!G100</f>
        <v>0</v>
      </c>
      <c r="H101" s="37">
        <f>+'BILAN DES 4 FDM'!H100</f>
        <v>0</v>
      </c>
      <c r="I101" s="37">
        <f>+'BILAN DES 4 FDM'!I100</f>
        <v>0</v>
      </c>
      <c r="J101" s="37">
        <f>+'BILAN DES 4 FDM'!J100</f>
        <v>0</v>
      </c>
      <c r="K101" s="37">
        <f>+'BILAN DES 4 FDM'!K100</f>
        <v>0</v>
      </c>
      <c r="L101" s="37">
        <f>+'BILAN DES 4 FDM'!L100</f>
        <v>0</v>
      </c>
      <c r="M101" s="37">
        <f>+'BILAN DES 4 FDM'!M100</f>
        <v>0</v>
      </c>
      <c r="N101" s="37" t="str">
        <f t="shared" si="8"/>
        <v>Dimanche12h00</v>
      </c>
      <c r="O101" s="37" t="str">
        <f t="shared" si="9"/>
        <v>00</v>
      </c>
      <c r="P101" s="37">
        <f t="shared" ref="P101:P132" si="11">IF(N101=$T$1,1,IF(N101=$T$2,2,IF(N101=$T$3,3,IF(N101=$T$4,4," "))))</f>
        <v>3</v>
      </c>
      <c r="Q101" t="str">
        <f>IF(O101="00"," ",IF(COUNTIF($O$5:O101,O101)=1,"ok"," "))</f>
        <v xml:space="preserve"> </v>
      </c>
      <c r="R101" t="str">
        <f t="shared" si="10"/>
        <v xml:space="preserve"> </v>
      </c>
    </row>
    <row r="102" spans="1:18" x14ac:dyDescent="0.3">
      <c r="A102" t="str">
        <f t="shared" si="6"/>
        <v>Dimanche</v>
      </c>
      <c r="B102" t="str">
        <f>+'BILAN DES 4 FDM'!B101</f>
        <v>12h00</v>
      </c>
      <c r="C102" t="str">
        <f>+'BILAN DES 4 FDM'!C101</f>
        <v>1B</v>
      </c>
      <c r="D102" s="37">
        <f>+'BILAN DES 4 FDM'!D101</f>
        <v>0</v>
      </c>
      <c r="E102" s="37">
        <f>+'BILAN DES 4 FDM'!E101</f>
        <v>0</v>
      </c>
      <c r="F102" s="37">
        <f>+'BILAN DES 4 FDM'!F101</f>
        <v>0</v>
      </c>
      <c r="G102" s="37">
        <f>+'BILAN DES 4 FDM'!G101</f>
        <v>0</v>
      </c>
      <c r="H102" s="37">
        <f>+'BILAN DES 4 FDM'!H101</f>
        <v>0</v>
      </c>
      <c r="I102" s="37">
        <f>+'BILAN DES 4 FDM'!I101</f>
        <v>0</v>
      </c>
      <c r="J102" s="37">
        <f>+'BILAN DES 4 FDM'!J101</f>
        <v>0</v>
      </c>
      <c r="K102" s="37">
        <f>+'BILAN DES 4 FDM'!K101</f>
        <v>0</v>
      </c>
      <c r="L102" s="37">
        <f>+'BILAN DES 4 FDM'!L101</f>
        <v>0</v>
      </c>
      <c r="M102" s="37">
        <f>+'BILAN DES 4 FDM'!M101</f>
        <v>0</v>
      </c>
      <c r="N102" s="37" t="str">
        <f t="shared" si="8"/>
        <v>Dimanche12h00</v>
      </c>
      <c r="O102" s="37" t="str">
        <f t="shared" si="9"/>
        <v>00</v>
      </c>
      <c r="P102" s="37">
        <f t="shared" si="11"/>
        <v>3</v>
      </c>
      <c r="Q102" t="str">
        <f>IF(O102="00"," ",IF(COUNTIF($O$5:O102,O102)=1,"ok"," "))</f>
        <v xml:space="preserve"> </v>
      </c>
      <c r="R102" t="str">
        <f t="shared" si="10"/>
        <v xml:space="preserve"> </v>
      </c>
    </row>
    <row r="103" spans="1:18" x14ac:dyDescent="0.3">
      <c r="A103" t="str">
        <f t="shared" si="6"/>
        <v>Dimanche</v>
      </c>
      <c r="B103" t="str">
        <f>+'BILAN DES 4 FDM'!B102</f>
        <v>12h00</v>
      </c>
      <c r="C103" t="str">
        <f>+'BILAN DES 4 FDM'!C102</f>
        <v>1C</v>
      </c>
      <c r="D103" s="37">
        <f>+'BILAN DES 4 FDM'!D102</f>
        <v>0</v>
      </c>
      <c r="E103" s="37">
        <f>+'BILAN DES 4 FDM'!E102</f>
        <v>0</v>
      </c>
      <c r="F103" s="37">
        <f>+'BILAN DES 4 FDM'!F102</f>
        <v>0</v>
      </c>
      <c r="G103" s="37">
        <f>+'BILAN DES 4 FDM'!G102</f>
        <v>0</v>
      </c>
      <c r="H103" s="37">
        <f>+'BILAN DES 4 FDM'!H102</f>
        <v>0</v>
      </c>
      <c r="I103" s="37">
        <f>+'BILAN DES 4 FDM'!I102</f>
        <v>0</v>
      </c>
      <c r="J103" s="37">
        <f>+'BILAN DES 4 FDM'!J102</f>
        <v>0</v>
      </c>
      <c r="K103" s="37">
        <f>+'BILAN DES 4 FDM'!K102</f>
        <v>0</v>
      </c>
      <c r="L103" s="37">
        <f>+'BILAN DES 4 FDM'!L102</f>
        <v>0</v>
      </c>
      <c r="M103" s="37">
        <f>+'BILAN DES 4 FDM'!M102</f>
        <v>0</v>
      </c>
      <c r="N103" s="37" t="str">
        <f t="shared" si="8"/>
        <v>Dimanche12h00</v>
      </c>
      <c r="O103" s="37" t="str">
        <f t="shared" si="9"/>
        <v>00</v>
      </c>
      <c r="P103" s="37">
        <f t="shared" si="11"/>
        <v>3</v>
      </c>
      <c r="Q103" t="str">
        <f>IF(O103="00"," ",IF(COUNTIF($O$5:O103,O103)=1,"ok"," "))</f>
        <v xml:space="preserve"> </v>
      </c>
      <c r="R103" t="str">
        <f t="shared" si="10"/>
        <v xml:space="preserve"> </v>
      </c>
    </row>
    <row r="104" spans="1:18" x14ac:dyDescent="0.3">
      <c r="A104" t="str">
        <f t="shared" si="6"/>
        <v>Dimanche</v>
      </c>
      <c r="B104" t="str">
        <f>+'BILAN DES 4 FDM'!B103</f>
        <v>12h00</v>
      </c>
      <c r="C104" t="str">
        <f>+'BILAN DES 4 FDM'!C103</f>
        <v>1D</v>
      </c>
      <c r="D104" s="37">
        <f>+'BILAN DES 4 FDM'!D103</f>
        <v>0</v>
      </c>
      <c r="E104" s="37">
        <f>+'BILAN DES 4 FDM'!E103</f>
        <v>0</v>
      </c>
      <c r="F104" s="37">
        <f>+'BILAN DES 4 FDM'!F103</f>
        <v>0</v>
      </c>
      <c r="G104" s="37">
        <f>+'BILAN DES 4 FDM'!G103</f>
        <v>0</v>
      </c>
      <c r="H104" s="37">
        <f>+'BILAN DES 4 FDM'!H103</f>
        <v>0</v>
      </c>
      <c r="I104" s="37">
        <f>+'BILAN DES 4 FDM'!I103</f>
        <v>0</v>
      </c>
      <c r="J104" s="37">
        <f>+'BILAN DES 4 FDM'!J103</f>
        <v>0</v>
      </c>
      <c r="K104" s="37">
        <f>+'BILAN DES 4 FDM'!K103</f>
        <v>0</v>
      </c>
      <c r="L104" s="37">
        <f>+'BILAN DES 4 FDM'!L103</f>
        <v>0</v>
      </c>
      <c r="M104" s="37">
        <f>+'BILAN DES 4 FDM'!M103</f>
        <v>0</v>
      </c>
      <c r="N104" s="37" t="str">
        <f t="shared" si="8"/>
        <v>Dimanche12h00</v>
      </c>
      <c r="O104" s="37" t="str">
        <f t="shared" si="9"/>
        <v>00</v>
      </c>
      <c r="P104" s="37">
        <f t="shared" si="11"/>
        <v>3</v>
      </c>
      <c r="Q104" t="str">
        <f>IF(O104="00"," ",IF(COUNTIF($O$5:O104,O104)=1,"ok"," "))</f>
        <v xml:space="preserve"> </v>
      </c>
      <c r="R104" t="str">
        <f t="shared" si="10"/>
        <v xml:space="preserve"> </v>
      </c>
    </row>
    <row r="105" spans="1:18" x14ac:dyDescent="0.3">
      <c r="A105" t="str">
        <f t="shared" si="6"/>
        <v>Dimanche</v>
      </c>
      <c r="B105" t="str">
        <f>+'BILAN DES 4 FDM'!B104</f>
        <v>12h00</v>
      </c>
      <c r="C105" t="str">
        <f>+'BILAN DES 4 FDM'!C104</f>
        <v>2A</v>
      </c>
      <c r="D105" s="37">
        <f>+'BILAN DES 4 FDM'!D104</f>
        <v>0</v>
      </c>
      <c r="E105" s="37">
        <f>+'BILAN DES 4 FDM'!E104</f>
        <v>0</v>
      </c>
      <c r="F105" s="37">
        <f>+'BILAN DES 4 FDM'!F104</f>
        <v>0</v>
      </c>
      <c r="G105" s="37">
        <f>+'BILAN DES 4 FDM'!G104</f>
        <v>0</v>
      </c>
      <c r="H105" s="37">
        <f>+'BILAN DES 4 FDM'!H104</f>
        <v>0</v>
      </c>
      <c r="I105" s="37">
        <f>+'BILAN DES 4 FDM'!I104</f>
        <v>0</v>
      </c>
      <c r="J105" s="37">
        <f>+'BILAN DES 4 FDM'!J104</f>
        <v>0</v>
      </c>
      <c r="K105" s="37">
        <f>+'BILAN DES 4 FDM'!K104</f>
        <v>0</v>
      </c>
      <c r="L105" s="37">
        <f>+'BILAN DES 4 FDM'!L104</f>
        <v>0</v>
      </c>
      <c r="M105" s="37">
        <f>+'BILAN DES 4 FDM'!M104</f>
        <v>0</v>
      </c>
      <c r="N105" s="37" t="str">
        <f t="shared" si="8"/>
        <v>Dimanche12h00</v>
      </c>
      <c r="O105" s="37" t="str">
        <f t="shared" si="9"/>
        <v>00</v>
      </c>
      <c r="P105" s="37">
        <f t="shared" si="11"/>
        <v>3</v>
      </c>
      <c r="Q105" t="str">
        <f>IF(O105="00"," ",IF(COUNTIF($O$5:O105,O105)=1,"ok"," "))</f>
        <v xml:space="preserve"> </v>
      </c>
      <c r="R105" t="str">
        <f t="shared" si="10"/>
        <v xml:space="preserve"> </v>
      </c>
    </row>
    <row r="106" spans="1:18" x14ac:dyDescent="0.3">
      <c r="A106" t="str">
        <f t="shared" si="6"/>
        <v>Dimanche</v>
      </c>
      <c r="B106" t="str">
        <f>+'BILAN DES 4 FDM'!B105</f>
        <v>12h00</v>
      </c>
      <c r="C106" t="str">
        <f>+'BILAN DES 4 FDM'!C105</f>
        <v>2B</v>
      </c>
      <c r="D106" s="37">
        <f>+'BILAN DES 4 FDM'!D105</f>
        <v>0</v>
      </c>
      <c r="E106" s="37">
        <f>+'BILAN DES 4 FDM'!E105</f>
        <v>0</v>
      </c>
      <c r="F106" s="37">
        <f>+'BILAN DES 4 FDM'!F105</f>
        <v>0</v>
      </c>
      <c r="G106" s="37">
        <f>+'BILAN DES 4 FDM'!G105</f>
        <v>0</v>
      </c>
      <c r="H106" s="37">
        <f>+'BILAN DES 4 FDM'!H105</f>
        <v>0</v>
      </c>
      <c r="I106" s="37">
        <f>+'BILAN DES 4 FDM'!I105</f>
        <v>0</v>
      </c>
      <c r="J106" s="37">
        <f>+'BILAN DES 4 FDM'!J105</f>
        <v>0</v>
      </c>
      <c r="K106" s="37">
        <f>+'BILAN DES 4 FDM'!K105</f>
        <v>0</v>
      </c>
      <c r="L106" s="37">
        <f>+'BILAN DES 4 FDM'!L105</f>
        <v>0</v>
      </c>
      <c r="M106" s="37">
        <f>+'BILAN DES 4 FDM'!M105</f>
        <v>0</v>
      </c>
      <c r="N106" s="37" t="str">
        <f t="shared" si="8"/>
        <v>Dimanche12h00</v>
      </c>
      <c r="O106" s="37" t="str">
        <f t="shared" si="9"/>
        <v>00</v>
      </c>
      <c r="P106" s="37">
        <f t="shared" si="11"/>
        <v>3</v>
      </c>
      <c r="Q106" t="str">
        <f>IF(O106="00"," ",IF(COUNTIF($O$5:O106,O106)=1,"ok"," "))</f>
        <v xml:space="preserve"> </v>
      </c>
      <c r="R106" t="str">
        <f t="shared" si="10"/>
        <v xml:space="preserve"> </v>
      </c>
    </row>
    <row r="107" spans="1:18" x14ac:dyDescent="0.3">
      <c r="A107" t="str">
        <f t="shared" si="6"/>
        <v>Dimanche</v>
      </c>
      <c r="B107" t="str">
        <f>+'BILAN DES 4 FDM'!B106</f>
        <v>12h00</v>
      </c>
      <c r="C107" t="str">
        <f>+'BILAN DES 4 FDM'!C106</f>
        <v>2C</v>
      </c>
      <c r="D107" s="37">
        <f>+'BILAN DES 4 FDM'!D106</f>
        <v>0</v>
      </c>
      <c r="E107" s="37">
        <f>+'BILAN DES 4 FDM'!E106</f>
        <v>0</v>
      </c>
      <c r="F107" s="37">
        <f>+'BILAN DES 4 FDM'!F106</f>
        <v>0</v>
      </c>
      <c r="G107" s="37">
        <f>+'BILAN DES 4 FDM'!G106</f>
        <v>0</v>
      </c>
      <c r="H107" s="37">
        <f>+'BILAN DES 4 FDM'!H106</f>
        <v>0</v>
      </c>
      <c r="I107" s="37">
        <f>+'BILAN DES 4 FDM'!I106</f>
        <v>0</v>
      </c>
      <c r="J107" s="37">
        <f>+'BILAN DES 4 FDM'!J106</f>
        <v>0</v>
      </c>
      <c r="K107" s="37">
        <f>+'BILAN DES 4 FDM'!K106</f>
        <v>0</v>
      </c>
      <c r="L107" s="37">
        <f>+'BILAN DES 4 FDM'!L106</f>
        <v>0</v>
      </c>
      <c r="M107" s="37">
        <f>+'BILAN DES 4 FDM'!M106</f>
        <v>0</v>
      </c>
      <c r="N107" s="37" t="str">
        <f t="shared" si="8"/>
        <v>Dimanche12h00</v>
      </c>
      <c r="O107" s="37" t="str">
        <f t="shared" si="9"/>
        <v>00</v>
      </c>
      <c r="P107" s="37">
        <f t="shared" si="11"/>
        <v>3</v>
      </c>
      <c r="Q107" t="str">
        <f>IF(O107="00"," ",IF(COUNTIF($O$5:O107,O107)=1,"ok"," "))</f>
        <v xml:space="preserve"> </v>
      </c>
      <c r="R107" t="str">
        <f t="shared" si="10"/>
        <v xml:space="preserve"> </v>
      </c>
    </row>
    <row r="108" spans="1:18" x14ac:dyDescent="0.3">
      <c r="A108" t="str">
        <f t="shared" si="6"/>
        <v>Dimanche</v>
      </c>
      <c r="B108" t="str">
        <f>+'BILAN DES 4 FDM'!B107</f>
        <v>12h00</v>
      </c>
      <c r="C108" t="str">
        <f>+'BILAN DES 4 FDM'!C107</f>
        <v>2D</v>
      </c>
      <c r="D108" s="37">
        <f>+'BILAN DES 4 FDM'!D107</f>
        <v>0</v>
      </c>
      <c r="E108" s="37">
        <f>+'BILAN DES 4 FDM'!E107</f>
        <v>0</v>
      </c>
      <c r="F108" s="37">
        <f>+'BILAN DES 4 FDM'!F107</f>
        <v>0</v>
      </c>
      <c r="G108" s="37">
        <f>+'BILAN DES 4 FDM'!G107</f>
        <v>0</v>
      </c>
      <c r="H108" s="37">
        <f>+'BILAN DES 4 FDM'!H107</f>
        <v>0</v>
      </c>
      <c r="I108" s="37">
        <f>+'BILAN DES 4 FDM'!I107</f>
        <v>0</v>
      </c>
      <c r="J108" s="37">
        <f>+'BILAN DES 4 FDM'!J107</f>
        <v>0</v>
      </c>
      <c r="K108" s="37">
        <f>+'BILAN DES 4 FDM'!K107</f>
        <v>0</v>
      </c>
      <c r="L108" s="37">
        <f>+'BILAN DES 4 FDM'!L107</f>
        <v>0</v>
      </c>
      <c r="M108" s="37">
        <f>+'BILAN DES 4 FDM'!M107</f>
        <v>0</v>
      </c>
      <c r="N108" s="37" t="str">
        <f t="shared" si="8"/>
        <v>Dimanche12h00</v>
      </c>
      <c r="O108" s="37" t="str">
        <f t="shared" si="9"/>
        <v>00</v>
      </c>
      <c r="P108" s="37">
        <f t="shared" si="11"/>
        <v>3</v>
      </c>
      <c r="Q108" t="str">
        <f>IF(O108="00"," ",IF(COUNTIF($O$5:O108,O108)=1,"ok"," "))</f>
        <v xml:space="preserve"> </v>
      </c>
      <c r="R108" t="str">
        <f t="shared" si="10"/>
        <v xml:space="preserve"> </v>
      </c>
    </row>
    <row r="109" spans="1:18" x14ac:dyDescent="0.3">
      <c r="A109" t="str">
        <f t="shared" si="6"/>
        <v>Dimanche</v>
      </c>
      <c r="B109" t="str">
        <f>+'BILAN DES 4 FDM'!B108</f>
        <v>12h00</v>
      </c>
      <c r="C109" t="str">
        <f>+'BILAN DES 4 FDM'!C108</f>
        <v>3A</v>
      </c>
      <c r="D109" s="37">
        <f>+'BILAN DES 4 FDM'!D108</f>
        <v>0</v>
      </c>
      <c r="E109" s="37">
        <f>+'BILAN DES 4 FDM'!E108</f>
        <v>0</v>
      </c>
      <c r="F109" s="37">
        <f>+'BILAN DES 4 FDM'!F108</f>
        <v>0</v>
      </c>
      <c r="G109" s="37">
        <f>+'BILAN DES 4 FDM'!G108</f>
        <v>0</v>
      </c>
      <c r="H109" s="37">
        <f>+'BILAN DES 4 FDM'!H108</f>
        <v>0</v>
      </c>
      <c r="I109" s="37">
        <f>+'BILAN DES 4 FDM'!I108</f>
        <v>0</v>
      </c>
      <c r="J109" s="37">
        <f>+'BILAN DES 4 FDM'!J108</f>
        <v>0</v>
      </c>
      <c r="K109" s="37">
        <f>+'BILAN DES 4 FDM'!K108</f>
        <v>0</v>
      </c>
      <c r="L109" s="37">
        <f>+'BILAN DES 4 FDM'!L108</f>
        <v>0</v>
      </c>
      <c r="M109" s="37">
        <f>+'BILAN DES 4 FDM'!M108</f>
        <v>0</v>
      </c>
      <c r="N109" s="37" t="str">
        <f t="shared" si="8"/>
        <v>Dimanche12h00</v>
      </c>
      <c r="O109" s="37" t="str">
        <f t="shared" si="9"/>
        <v>00</v>
      </c>
      <c r="P109" s="37">
        <f t="shared" si="11"/>
        <v>3</v>
      </c>
      <c r="Q109" t="str">
        <f>IF(O109="00"," ",IF(COUNTIF($O$5:O109,O109)=1,"ok"," "))</f>
        <v xml:space="preserve"> </v>
      </c>
      <c r="R109" t="str">
        <f t="shared" si="10"/>
        <v xml:space="preserve"> </v>
      </c>
    </row>
    <row r="110" spans="1:18" x14ac:dyDescent="0.3">
      <c r="A110" t="str">
        <f t="shared" si="6"/>
        <v>Dimanche</v>
      </c>
      <c r="B110" t="str">
        <f>+'BILAN DES 4 FDM'!B109</f>
        <v>12h00</v>
      </c>
      <c r="C110" t="str">
        <f>+'BILAN DES 4 FDM'!C109</f>
        <v>3B</v>
      </c>
      <c r="D110" s="37">
        <f>+'BILAN DES 4 FDM'!D109</f>
        <v>0</v>
      </c>
      <c r="E110" s="37">
        <f>+'BILAN DES 4 FDM'!E109</f>
        <v>0</v>
      </c>
      <c r="F110" s="37">
        <f>+'BILAN DES 4 FDM'!F109</f>
        <v>0</v>
      </c>
      <c r="G110" s="37">
        <f>+'BILAN DES 4 FDM'!G109</f>
        <v>0</v>
      </c>
      <c r="H110" s="37">
        <f>+'BILAN DES 4 FDM'!H109</f>
        <v>0</v>
      </c>
      <c r="I110" s="37">
        <f>+'BILAN DES 4 FDM'!I109</f>
        <v>0</v>
      </c>
      <c r="J110" s="37">
        <f>+'BILAN DES 4 FDM'!J109</f>
        <v>0</v>
      </c>
      <c r="K110" s="37">
        <f>+'BILAN DES 4 FDM'!K109</f>
        <v>0</v>
      </c>
      <c r="L110" s="37">
        <f>+'BILAN DES 4 FDM'!L109</f>
        <v>0</v>
      </c>
      <c r="M110" s="37">
        <f>+'BILAN DES 4 FDM'!M109</f>
        <v>0</v>
      </c>
      <c r="N110" s="37" t="str">
        <f t="shared" si="8"/>
        <v>Dimanche12h00</v>
      </c>
      <c r="O110" s="37" t="str">
        <f t="shared" si="9"/>
        <v>00</v>
      </c>
      <c r="P110" s="37">
        <f t="shared" si="11"/>
        <v>3</v>
      </c>
      <c r="Q110" t="str">
        <f>IF(O110="00"," ",IF(COUNTIF($O$5:O110,O110)=1,"ok"," "))</f>
        <v xml:space="preserve"> </v>
      </c>
      <c r="R110" t="str">
        <f t="shared" si="10"/>
        <v xml:space="preserve"> </v>
      </c>
    </row>
    <row r="111" spans="1:18" x14ac:dyDescent="0.3">
      <c r="A111" t="str">
        <f t="shared" si="6"/>
        <v>Dimanche</v>
      </c>
      <c r="B111" t="str">
        <f>+'BILAN DES 4 FDM'!B110</f>
        <v>12h00</v>
      </c>
      <c r="C111" t="str">
        <f>+'BILAN DES 4 FDM'!C110</f>
        <v>3C</v>
      </c>
      <c r="D111" s="37">
        <f>+'BILAN DES 4 FDM'!D110</f>
        <v>0</v>
      </c>
      <c r="E111" s="37">
        <f>+'BILAN DES 4 FDM'!E110</f>
        <v>0</v>
      </c>
      <c r="F111" s="37">
        <f>+'BILAN DES 4 FDM'!F110</f>
        <v>0</v>
      </c>
      <c r="G111" s="37">
        <f>+'BILAN DES 4 FDM'!G110</f>
        <v>0</v>
      </c>
      <c r="H111" s="37">
        <f>+'BILAN DES 4 FDM'!H110</f>
        <v>0</v>
      </c>
      <c r="I111" s="37">
        <f>+'BILAN DES 4 FDM'!I110</f>
        <v>0</v>
      </c>
      <c r="J111" s="37">
        <f>+'BILAN DES 4 FDM'!J110</f>
        <v>0</v>
      </c>
      <c r="K111" s="37">
        <f>+'BILAN DES 4 FDM'!K110</f>
        <v>0</v>
      </c>
      <c r="L111" s="37">
        <f>+'BILAN DES 4 FDM'!L110</f>
        <v>0</v>
      </c>
      <c r="M111" s="37">
        <f>+'BILAN DES 4 FDM'!M110</f>
        <v>0</v>
      </c>
      <c r="N111" s="37" t="str">
        <f t="shared" si="8"/>
        <v>Dimanche12h00</v>
      </c>
      <c r="O111" s="37" t="str">
        <f t="shared" si="9"/>
        <v>00</v>
      </c>
      <c r="P111" s="37">
        <f t="shared" si="11"/>
        <v>3</v>
      </c>
      <c r="Q111" t="str">
        <f>IF(O111="00"," ",IF(COUNTIF($O$5:O111,O111)=1,"ok"," "))</f>
        <v xml:space="preserve"> </v>
      </c>
      <c r="R111" t="str">
        <f t="shared" si="10"/>
        <v xml:space="preserve"> </v>
      </c>
    </row>
    <row r="112" spans="1:18" x14ac:dyDescent="0.3">
      <c r="A112" t="str">
        <f t="shared" si="6"/>
        <v>Dimanche</v>
      </c>
      <c r="B112" t="str">
        <f>+'BILAN DES 4 FDM'!B111</f>
        <v>12h00</v>
      </c>
      <c r="C112" t="str">
        <f>+'BILAN DES 4 FDM'!C111</f>
        <v>3D</v>
      </c>
      <c r="D112" s="37">
        <f>+'BILAN DES 4 FDM'!D111</f>
        <v>0</v>
      </c>
      <c r="E112" s="37">
        <f>+'BILAN DES 4 FDM'!E111</f>
        <v>0</v>
      </c>
      <c r="F112" s="37">
        <f>+'BILAN DES 4 FDM'!F111</f>
        <v>0</v>
      </c>
      <c r="G112" s="37">
        <f>+'BILAN DES 4 FDM'!G111</f>
        <v>0</v>
      </c>
      <c r="H112" s="37">
        <f>+'BILAN DES 4 FDM'!H111</f>
        <v>0</v>
      </c>
      <c r="I112" s="37">
        <f>+'BILAN DES 4 FDM'!I111</f>
        <v>0</v>
      </c>
      <c r="J112" s="37">
        <f>+'BILAN DES 4 FDM'!J111</f>
        <v>0</v>
      </c>
      <c r="K112" s="37">
        <f>+'BILAN DES 4 FDM'!K111</f>
        <v>0</v>
      </c>
      <c r="L112" s="37">
        <f>+'BILAN DES 4 FDM'!L111</f>
        <v>0</v>
      </c>
      <c r="M112" s="37">
        <f>+'BILAN DES 4 FDM'!M111</f>
        <v>0</v>
      </c>
      <c r="N112" s="37" t="str">
        <f t="shared" si="8"/>
        <v>Dimanche12h00</v>
      </c>
      <c r="O112" s="37" t="str">
        <f t="shared" si="9"/>
        <v>00</v>
      </c>
      <c r="P112" s="37">
        <f t="shared" si="11"/>
        <v>3</v>
      </c>
      <c r="Q112" t="str">
        <f>IF(O112="00"," ",IF(COUNTIF($O$5:O112,O112)=1,"ok"," "))</f>
        <v xml:space="preserve"> </v>
      </c>
      <c r="R112" t="str">
        <f t="shared" si="10"/>
        <v xml:space="preserve"> </v>
      </c>
    </row>
    <row r="113" spans="1:18" x14ac:dyDescent="0.3">
      <c r="A113" t="str">
        <f t="shared" si="6"/>
        <v>Dimanche</v>
      </c>
      <c r="B113" t="str">
        <f>+'BILAN DES 4 FDM'!B112</f>
        <v>12h00</v>
      </c>
      <c r="C113" t="str">
        <f>+'BILAN DES 4 FDM'!C112</f>
        <v>4A</v>
      </c>
      <c r="D113" s="37">
        <f>+'BILAN DES 4 FDM'!D112</f>
        <v>0</v>
      </c>
      <c r="E113" s="37">
        <f>+'BILAN DES 4 FDM'!E112</f>
        <v>0</v>
      </c>
      <c r="F113" s="37">
        <f>+'BILAN DES 4 FDM'!F112</f>
        <v>0</v>
      </c>
      <c r="G113" s="37">
        <f>+'BILAN DES 4 FDM'!G112</f>
        <v>0</v>
      </c>
      <c r="H113" s="37">
        <f>+'BILAN DES 4 FDM'!H112</f>
        <v>0</v>
      </c>
      <c r="I113" s="37">
        <f>+'BILAN DES 4 FDM'!I112</f>
        <v>0</v>
      </c>
      <c r="J113" s="37">
        <f>+'BILAN DES 4 FDM'!J112</f>
        <v>0</v>
      </c>
      <c r="K113" s="37">
        <f>+'BILAN DES 4 FDM'!K112</f>
        <v>0</v>
      </c>
      <c r="L113" s="37">
        <f>+'BILAN DES 4 FDM'!L112</f>
        <v>0</v>
      </c>
      <c r="M113" s="37">
        <f>+'BILAN DES 4 FDM'!M112</f>
        <v>0</v>
      </c>
      <c r="N113" s="37" t="str">
        <f t="shared" si="8"/>
        <v>Dimanche12h00</v>
      </c>
      <c r="O113" s="37" t="str">
        <f t="shared" si="9"/>
        <v>00</v>
      </c>
      <c r="P113" s="37">
        <f t="shared" si="11"/>
        <v>3</v>
      </c>
      <c r="Q113" t="str">
        <f>IF(O113="00"," ",IF(COUNTIF($O$5:O113,O113)=1,"ok"," "))</f>
        <v xml:space="preserve"> </v>
      </c>
      <c r="R113" t="str">
        <f t="shared" si="10"/>
        <v xml:space="preserve"> </v>
      </c>
    </row>
    <row r="114" spans="1:18" x14ac:dyDescent="0.3">
      <c r="A114" t="str">
        <f t="shared" si="6"/>
        <v>Dimanche</v>
      </c>
      <c r="B114" t="str">
        <f>+'BILAN DES 4 FDM'!B113</f>
        <v>12h00</v>
      </c>
      <c r="C114" t="str">
        <f>+'BILAN DES 4 FDM'!C113</f>
        <v>4B</v>
      </c>
      <c r="D114" s="37">
        <f>+'BILAN DES 4 FDM'!D113</f>
        <v>0</v>
      </c>
      <c r="E114" s="37">
        <f>+'BILAN DES 4 FDM'!E113</f>
        <v>0</v>
      </c>
      <c r="F114" s="37">
        <f>+'BILAN DES 4 FDM'!F113</f>
        <v>0</v>
      </c>
      <c r="G114" s="37">
        <f>+'BILAN DES 4 FDM'!G113</f>
        <v>0</v>
      </c>
      <c r="H114" s="37">
        <f>+'BILAN DES 4 FDM'!H113</f>
        <v>0</v>
      </c>
      <c r="I114" s="37">
        <f>+'BILAN DES 4 FDM'!I113</f>
        <v>0</v>
      </c>
      <c r="J114" s="37">
        <f>+'BILAN DES 4 FDM'!J113</f>
        <v>0</v>
      </c>
      <c r="K114" s="37">
        <f>+'BILAN DES 4 FDM'!K113</f>
        <v>0</v>
      </c>
      <c r="L114" s="37">
        <f>+'BILAN DES 4 FDM'!L113</f>
        <v>0</v>
      </c>
      <c r="M114" s="37">
        <f>+'BILAN DES 4 FDM'!M113</f>
        <v>0</v>
      </c>
      <c r="N114" s="37" t="str">
        <f t="shared" si="8"/>
        <v>Dimanche12h00</v>
      </c>
      <c r="O114" s="37" t="str">
        <f t="shared" si="9"/>
        <v>00</v>
      </c>
      <c r="P114" s="37">
        <f t="shared" si="11"/>
        <v>3</v>
      </c>
      <c r="Q114" t="str">
        <f>IF(O114="00"," ",IF(COUNTIF($O$5:O114,O114)=1,"ok"," "))</f>
        <v xml:space="preserve"> </v>
      </c>
      <c r="R114" t="str">
        <f t="shared" si="10"/>
        <v xml:space="preserve"> </v>
      </c>
    </row>
    <row r="115" spans="1:18" x14ac:dyDescent="0.3">
      <c r="A115" t="str">
        <f t="shared" si="6"/>
        <v>Dimanche</v>
      </c>
      <c r="B115" t="str">
        <f>+'BILAN DES 4 FDM'!B114</f>
        <v>12h00</v>
      </c>
      <c r="C115" t="str">
        <f>+'BILAN DES 4 FDM'!C114</f>
        <v>4C</v>
      </c>
      <c r="D115" s="37">
        <f>+'BILAN DES 4 FDM'!D114</f>
        <v>0</v>
      </c>
      <c r="E115" s="37">
        <f>+'BILAN DES 4 FDM'!E114</f>
        <v>0</v>
      </c>
      <c r="F115" s="37">
        <f>+'BILAN DES 4 FDM'!F114</f>
        <v>0</v>
      </c>
      <c r="G115" s="37">
        <f>+'BILAN DES 4 FDM'!G114</f>
        <v>0</v>
      </c>
      <c r="H115" s="37">
        <f>+'BILAN DES 4 FDM'!H114</f>
        <v>0</v>
      </c>
      <c r="I115" s="37">
        <f>+'BILAN DES 4 FDM'!I114</f>
        <v>0</v>
      </c>
      <c r="J115" s="37">
        <f>+'BILAN DES 4 FDM'!J114</f>
        <v>0</v>
      </c>
      <c r="K115" s="37">
        <f>+'BILAN DES 4 FDM'!K114</f>
        <v>0</v>
      </c>
      <c r="L115" s="37">
        <f>+'BILAN DES 4 FDM'!L114</f>
        <v>0</v>
      </c>
      <c r="M115" s="37">
        <f>+'BILAN DES 4 FDM'!M114</f>
        <v>0</v>
      </c>
      <c r="N115" s="37" t="str">
        <f t="shared" si="8"/>
        <v>Dimanche12h00</v>
      </c>
      <c r="O115" s="37" t="str">
        <f t="shared" si="9"/>
        <v>00</v>
      </c>
      <c r="P115" s="37">
        <f t="shared" si="11"/>
        <v>3</v>
      </c>
      <c r="Q115" t="str">
        <f>IF(O115="00"," ",IF(COUNTIF($O$5:O115,O115)=1,"ok"," "))</f>
        <v xml:space="preserve"> </v>
      </c>
      <c r="R115" t="str">
        <f t="shared" si="10"/>
        <v xml:space="preserve"> </v>
      </c>
    </row>
    <row r="116" spans="1:18" x14ac:dyDescent="0.3">
      <c r="A116" t="str">
        <f t="shared" si="6"/>
        <v>Dimanche</v>
      </c>
      <c r="B116" t="str">
        <f>+'BILAN DES 4 FDM'!B115</f>
        <v>12h00</v>
      </c>
      <c r="C116" t="str">
        <f>+'BILAN DES 4 FDM'!C115</f>
        <v>4D</v>
      </c>
      <c r="D116" s="37">
        <f>+'BILAN DES 4 FDM'!D115</f>
        <v>0</v>
      </c>
      <c r="E116" s="37">
        <f>+'BILAN DES 4 FDM'!E115</f>
        <v>0</v>
      </c>
      <c r="F116" s="37">
        <f>+'BILAN DES 4 FDM'!F115</f>
        <v>0</v>
      </c>
      <c r="G116" s="37">
        <f>+'BILAN DES 4 FDM'!G115</f>
        <v>0</v>
      </c>
      <c r="H116" s="37">
        <f>+'BILAN DES 4 FDM'!H115</f>
        <v>0</v>
      </c>
      <c r="I116" s="37">
        <f>+'BILAN DES 4 FDM'!I115</f>
        <v>0</v>
      </c>
      <c r="J116" s="37">
        <f>+'BILAN DES 4 FDM'!J115</f>
        <v>0</v>
      </c>
      <c r="K116" s="37">
        <f>+'BILAN DES 4 FDM'!K115</f>
        <v>0</v>
      </c>
      <c r="L116" s="37">
        <f>+'BILAN DES 4 FDM'!L115</f>
        <v>0</v>
      </c>
      <c r="M116" s="37">
        <f>+'BILAN DES 4 FDM'!M115</f>
        <v>0</v>
      </c>
      <c r="N116" s="37" t="str">
        <f t="shared" si="8"/>
        <v>Dimanche12h00</v>
      </c>
      <c r="O116" s="37" t="str">
        <f t="shared" si="9"/>
        <v>00</v>
      </c>
      <c r="P116" s="37">
        <f t="shared" si="11"/>
        <v>3</v>
      </c>
      <c r="Q116" t="str">
        <f>IF(O116="00"," ",IF(COUNTIF($O$5:O116,O116)=1,"ok"," "))</f>
        <v xml:space="preserve"> </v>
      </c>
      <c r="R116" t="str">
        <f t="shared" si="10"/>
        <v xml:space="preserve"> </v>
      </c>
    </row>
    <row r="117" spans="1:18" x14ac:dyDescent="0.3">
      <c r="A117" t="str">
        <f t="shared" si="6"/>
        <v>Dimanche</v>
      </c>
      <c r="B117" t="str">
        <f>+'BILAN DES 4 FDM'!B116</f>
        <v>12h00</v>
      </c>
      <c r="C117" t="str">
        <f>+'BILAN DES 4 FDM'!C116</f>
        <v>5A</v>
      </c>
      <c r="D117" s="37" t="str">
        <f>+'BILAN DES 4 FDM'!D116</f>
        <v>CIE D'ARC DE TORCY</v>
      </c>
      <c r="E117" s="37" t="str">
        <f>+'BILAN DES 4 FDM'!E116</f>
        <v>ETIEVANT</v>
      </c>
      <c r="F117" s="37" t="str">
        <f>+'BILAN DES 4 FDM'!F116</f>
        <v>Dominique</v>
      </c>
      <c r="G117" s="37" t="str">
        <f>+'BILAN DES 4 FDM'!G116</f>
        <v>H</v>
      </c>
      <c r="H117" s="37">
        <f>+'BILAN DES 4 FDM'!H116</f>
        <v>25</v>
      </c>
      <c r="I117" s="37">
        <f>+'BILAN DES 4 FDM'!I116</f>
        <v>14</v>
      </c>
      <c r="J117" s="37">
        <f>+'BILAN DES 4 FDM'!J116</f>
        <v>39</v>
      </c>
      <c r="K117" s="37">
        <f>+'BILAN DES 4 FDM'!K116</f>
        <v>1</v>
      </c>
      <c r="L117" s="37">
        <f>+'BILAN DES 4 FDM'!L116</f>
        <v>13</v>
      </c>
      <c r="M117" s="37">
        <f>+'BILAN DES 4 FDM'!M116</f>
        <v>0</v>
      </c>
      <c r="N117" s="37" t="str">
        <f t="shared" si="8"/>
        <v>Dimanche12h00</v>
      </c>
      <c r="O117" s="37" t="str">
        <f t="shared" si="9"/>
        <v>ETIEVANTDominique</v>
      </c>
      <c r="P117" s="37">
        <f t="shared" si="11"/>
        <v>3</v>
      </c>
      <c r="Q117" t="str">
        <f>IF(O117="00"," ",IF(COUNTIF($O$5:O117,O117)=1,"ok"," "))</f>
        <v>ok</v>
      </c>
      <c r="R117">
        <f t="shared" si="10"/>
        <v>1</v>
      </c>
    </row>
    <row r="118" spans="1:18" x14ac:dyDescent="0.3">
      <c r="A118" t="str">
        <f t="shared" si="6"/>
        <v>Dimanche</v>
      </c>
      <c r="B118" t="str">
        <f>+'BILAN DES 4 FDM'!B117</f>
        <v>12h00</v>
      </c>
      <c r="C118" t="str">
        <f>+'BILAN DES 4 FDM'!C117</f>
        <v>5B</v>
      </c>
      <c r="D118" s="37" t="str">
        <f>+'BILAN DES 4 FDM'!D117</f>
        <v>LES DRAGONNIERS</v>
      </c>
      <c r="E118" s="37" t="str">
        <f>+'BILAN DES 4 FDM'!E117</f>
        <v>MARTY</v>
      </c>
      <c r="F118" s="37" t="str">
        <f>+'BILAN DES 4 FDM'!F117</f>
        <v>Cédric</v>
      </c>
      <c r="G118" s="37" t="str">
        <f>+'BILAN DES 4 FDM'!G117</f>
        <v>H</v>
      </c>
      <c r="H118" s="37">
        <f>+'BILAN DES 4 FDM'!H117</f>
        <v>4</v>
      </c>
      <c r="I118" s="37">
        <f>+'BILAN DES 4 FDM'!I117</f>
        <v>16</v>
      </c>
      <c r="J118" s="37">
        <f>+'BILAN DES 4 FDM'!J117</f>
        <v>20</v>
      </c>
      <c r="K118" s="37">
        <f>+'BILAN DES 4 FDM'!K117</f>
        <v>1</v>
      </c>
      <c r="L118" s="37">
        <f>+'BILAN DES 4 FDM'!L117</f>
        <v>13</v>
      </c>
      <c r="M118" s="37">
        <f>+'BILAN DES 4 FDM'!M117</f>
        <v>0</v>
      </c>
      <c r="N118" s="37" t="str">
        <f t="shared" si="8"/>
        <v>Dimanche12h00</v>
      </c>
      <c r="O118" s="37" t="str">
        <f t="shared" si="9"/>
        <v>MARTYCédric</v>
      </c>
      <c r="P118" s="37">
        <f t="shared" si="11"/>
        <v>3</v>
      </c>
      <c r="Q118" t="str">
        <f>IF(O118="00"," ",IF(COUNTIF($O$5:O118,O118)=1,"ok"," "))</f>
        <v>ok</v>
      </c>
      <c r="R118">
        <f t="shared" si="10"/>
        <v>1</v>
      </c>
    </row>
    <row r="119" spans="1:18" x14ac:dyDescent="0.3">
      <c r="A119" t="str">
        <f t="shared" ref="A119:A182" si="12">+A118</f>
        <v>Dimanche</v>
      </c>
      <c r="B119" t="str">
        <f>+'BILAN DES 4 FDM'!B118</f>
        <v>12h00</v>
      </c>
      <c r="C119" t="str">
        <f>+'BILAN DES 4 FDM'!C118</f>
        <v>5C</v>
      </c>
      <c r="D119" s="37" t="str">
        <f>+'BILAN DES 4 FDM'!D118</f>
        <v>TIR A L'ARC NANGISSIEN</v>
      </c>
      <c r="E119" s="37" t="str">
        <f>+'BILAN DES 4 FDM'!E118</f>
        <v>LOMBARD</v>
      </c>
      <c r="F119" s="37" t="str">
        <f>+'BILAN DES 4 FDM'!F118</f>
        <v>Alexandre</v>
      </c>
      <c r="G119" s="37" t="str">
        <f>+'BILAN DES 4 FDM'!G118</f>
        <v>H</v>
      </c>
      <c r="H119" s="37">
        <f>+'BILAN DES 4 FDM'!H118</f>
        <v>5</v>
      </c>
      <c r="I119" s="37">
        <f>+'BILAN DES 4 FDM'!I118</f>
        <v>13</v>
      </c>
      <c r="J119" s="37">
        <f>+'BILAN DES 4 FDM'!J118</f>
        <v>18</v>
      </c>
      <c r="K119" s="37">
        <f>+'BILAN DES 4 FDM'!K118</f>
        <v>0</v>
      </c>
      <c r="L119" s="37">
        <f>+'BILAN DES 4 FDM'!L118</f>
        <v>0</v>
      </c>
      <c r="M119" s="37" t="str">
        <f>+'BILAN DES 4 FDM'!M118</f>
        <v>PAYEE CHQ</v>
      </c>
      <c r="N119" s="37" t="str">
        <f t="shared" si="8"/>
        <v>Dimanche12h00</v>
      </c>
      <c r="O119" s="37" t="str">
        <f t="shared" si="9"/>
        <v>LOMBARDAlexandre</v>
      </c>
      <c r="P119" s="37">
        <f t="shared" si="11"/>
        <v>3</v>
      </c>
      <c r="Q119" t="str">
        <f>IF(O119="00"," ",IF(COUNTIF($O$5:O119,O119)=1,"ok"," "))</f>
        <v xml:space="preserve"> </v>
      </c>
      <c r="R119">
        <f t="shared" si="10"/>
        <v>3</v>
      </c>
    </row>
    <row r="120" spans="1:18" x14ac:dyDescent="0.3">
      <c r="A120" t="str">
        <f t="shared" si="12"/>
        <v>Dimanche</v>
      </c>
      <c r="B120" t="str">
        <f>+'BILAN DES 4 FDM'!B119</f>
        <v>12h00</v>
      </c>
      <c r="C120" t="str">
        <f>+'BILAN DES 4 FDM'!C119</f>
        <v>5D</v>
      </c>
      <c r="D120" s="37" t="str">
        <f>+'BILAN DES 4 FDM'!D119</f>
        <v>LES ARCHERS DU PHENIX</v>
      </c>
      <c r="E120" s="37" t="str">
        <f>+'BILAN DES 4 FDM'!E119</f>
        <v>MERVEILLE</v>
      </c>
      <c r="F120" s="37" t="str">
        <f>+'BILAN DES 4 FDM'!F119</f>
        <v>Alain</v>
      </c>
      <c r="G120" s="37" t="str">
        <f>+'BILAN DES 4 FDM'!G119</f>
        <v>H</v>
      </c>
      <c r="H120" s="37">
        <f>+'BILAN DES 4 FDM'!H119</f>
        <v>31</v>
      </c>
      <c r="I120" s="37">
        <f>+'BILAN DES 4 FDM'!I119</f>
        <v>35</v>
      </c>
      <c r="J120" s="37">
        <f>+'BILAN DES 4 FDM'!J119</f>
        <v>66</v>
      </c>
      <c r="K120" s="37">
        <f>+'BILAN DES 4 FDM'!K119</f>
        <v>0</v>
      </c>
      <c r="L120" s="37">
        <f>+'BILAN DES 4 FDM'!L119</f>
        <v>0</v>
      </c>
      <c r="M120" s="37" t="str">
        <f>+'BILAN DES 4 FDM'!M119</f>
        <v>PAYEE CHQ</v>
      </c>
      <c r="N120" s="37" t="str">
        <f t="shared" si="8"/>
        <v>Dimanche12h00</v>
      </c>
      <c r="O120" s="37" t="str">
        <f t="shared" si="9"/>
        <v>MERVEILLEAlain</v>
      </c>
      <c r="P120" s="37">
        <f t="shared" si="11"/>
        <v>3</v>
      </c>
      <c r="Q120" t="str">
        <f>IF(O120="00"," ",IF(COUNTIF($O$5:O120,O120)=1,"ok"," "))</f>
        <v xml:space="preserve"> </v>
      </c>
      <c r="R120">
        <f t="shared" si="10"/>
        <v>4</v>
      </c>
    </row>
    <row r="121" spans="1:18" x14ac:dyDescent="0.3">
      <c r="A121" t="str">
        <f t="shared" si="12"/>
        <v>Dimanche</v>
      </c>
      <c r="B121" t="str">
        <f>+'BILAN DES 4 FDM'!B120</f>
        <v>12h00</v>
      </c>
      <c r="C121" t="str">
        <f>+'BILAN DES 4 FDM'!C120</f>
        <v>6A</v>
      </c>
      <c r="D121" s="37" t="str">
        <f>+'BILAN DES 4 FDM'!D120</f>
        <v>LES DRAGONNIERS</v>
      </c>
      <c r="E121" s="37" t="str">
        <f>+'BILAN DES 4 FDM'!E120</f>
        <v>GUINOT</v>
      </c>
      <c r="F121" s="37" t="str">
        <f>+'BILAN DES 4 FDM'!F120</f>
        <v>Sébastien</v>
      </c>
      <c r="G121" s="37" t="str">
        <f>+'BILAN DES 4 FDM'!G120</f>
        <v>H</v>
      </c>
      <c r="H121" s="37">
        <f>+'BILAN DES 4 FDM'!H120</f>
        <v>3</v>
      </c>
      <c r="I121" s="37">
        <f>+'BILAN DES 4 FDM'!I120</f>
        <v>10</v>
      </c>
      <c r="J121" s="37">
        <f>+'BILAN DES 4 FDM'!J120</f>
        <v>13</v>
      </c>
      <c r="K121" s="37">
        <f>+'BILAN DES 4 FDM'!K120</f>
        <v>1</v>
      </c>
      <c r="L121" s="37">
        <f>+'BILAN DES 4 FDM'!L120</f>
        <v>13</v>
      </c>
      <c r="M121" s="37">
        <f>+'BILAN DES 4 FDM'!M120</f>
        <v>0</v>
      </c>
      <c r="N121" s="37" t="str">
        <f t="shared" si="8"/>
        <v>Dimanche12h00</v>
      </c>
      <c r="O121" s="37" t="str">
        <f t="shared" si="9"/>
        <v>GUINOTSébastien</v>
      </c>
      <c r="P121" s="37">
        <f t="shared" si="11"/>
        <v>3</v>
      </c>
      <c r="Q121" t="str">
        <f>IF(O121="00"," ",IF(COUNTIF($O$5:O121,O121)=1,"ok"," "))</f>
        <v>ok</v>
      </c>
      <c r="R121">
        <f t="shared" si="10"/>
        <v>1</v>
      </c>
    </row>
    <row r="122" spans="1:18" x14ac:dyDescent="0.3">
      <c r="A122" t="str">
        <f t="shared" si="12"/>
        <v>Dimanche</v>
      </c>
      <c r="B122" t="str">
        <f>+'BILAN DES 4 FDM'!B121</f>
        <v>12h00</v>
      </c>
      <c r="C122" t="str">
        <f>+'BILAN DES 4 FDM'!C121</f>
        <v>6B</v>
      </c>
      <c r="D122" s="37" t="str">
        <f>+'BILAN DES 4 FDM'!D121</f>
        <v>TIR A L'ARC NANGISSIEN</v>
      </c>
      <c r="E122" s="37" t="str">
        <f>+'BILAN DES 4 FDM'!E121</f>
        <v>SCHIDLOWER</v>
      </c>
      <c r="F122" s="37" t="str">
        <f>+'BILAN DES 4 FDM'!F121</f>
        <v>Florence</v>
      </c>
      <c r="G122" s="37" t="str">
        <f>+'BILAN DES 4 FDM'!G121</f>
        <v>D</v>
      </c>
      <c r="H122" s="37">
        <f>+'BILAN DES 4 FDM'!H121</f>
        <v>14</v>
      </c>
      <c r="I122" s="37">
        <f>+'BILAN DES 4 FDM'!I121</f>
        <v>20</v>
      </c>
      <c r="J122" s="37">
        <f>+'BILAN DES 4 FDM'!J121</f>
        <v>34</v>
      </c>
      <c r="K122" s="37">
        <f>+'BILAN DES 4 FDM'!K121</f>
        <v>0</v>
      </c>
      <c r="L122" s="37">
        <f>+'BILAN DES 4 FDM'!L121</f>
        <v>0</v>
      </c>
      <c r="M122" s="37" t="str">
        <f>+'BILAN DES 4 FDM'!M121</f>
        <v>PAYEE CHQ</v>
      </c>
      <c r="N122" s="37" t="str">
        <f t="shared" si="8"/>
        <v>Dimanche12h00</v>
      </c>
      <c r="O122" s="37" t="str">
        <f t="shared" si="9"/>
        <v>SCHIDLOWERFlorence</v>
      </c>
      <c r="P122" s="37">
        <f t="shared" si="11"/>
        <v>3</v>
      </c>
      <c r="Q122" t="str">
        <f>IF(O122="00"," ",IF(COUNTIF($O$5:O122,O122)=1,"ok"," "))</f>
        <v xml:space="preserve"> </v>
      </c>
      <c r="R122">
        <f t="shared" si="10"/>
        <v>3</v>
      </c>
    </row>
    <row r="123" spans="1:18" x14ac:dyDescent="0.3">
      <c r="A123" t="str">
        <f t="shared" si="12"/>
        <v>Dimanche</v>
      </c>
      <c r="B123" t="str">
        <f>+'BILAN DES 4 FDM'!B122</f>
        <v>12h00</v>
      </c>
      <c r="C123" t="str">
        <f>+'BILAN DES 4 FDM'!C122</f>
        <v>6C</v>
      </c>
      <c r="D123" s="37" t="str">
        <f>+'BILAN DES 4 FDM'!D122</f>
        <v>TIR A L'ARC NANGISSIEN</v>
      </c>
      <c r="E123" s="37" t="str">
        <f>+'BILAN DES 4 FDM'!E122</f>
        <v>LEGRAIN</v>
      </c>
      <c r="F123" s="37" t="str">
        <f>+'BILAN DES 4 FDM'!F122</f>
        <v>Annabel</v>
      </c>
      <c r="G123" s="37" t="str">
        <f>+'BILAN DES 4 FDM'!G122</f>
        <v>D</v>
      </c>
      <c r="H123" s="37">
        <f>+'BILAN DES 4 FDM'!H122</f>
        <v>13</v>
      </c>
      <c r="I123" s="37">
        <f>+'BILAN DES 4 FDM'!I122</f>
        <v>13</v>
      </c>
      <c r="J123" s="37">
        <f>+'BILAN DES 4 FDM'!J122</f>
        <v>26</v>
      </c>
      <c r="K123" s="37">
        <f>+'BILAN DES 4 FDM'!K122</f>
        <v>0</v>
      </c>
      <c r="L123" s="37">
        <f>+'BILAN DES 4 FDM'!L122</f>
        <v>0</v>
      </c>
      <c r="M123" s="37" t="str">
        <f>+'BILAN DES 4 FDM'!M122</f>
        <v>PAYEE CHQ</v>
      </c>
      <c r="N123" s="37" t="str">
        <f t="shared" si="8"/>
        <v>Dimanche12h00</v>
      </c>
      <c r="O123" s="37" t="str">
        <f t="shared" si="9"/>
        <v>LEGRAINAnnabel</v>
      </c>
      <c r="P123" s="37">
        <f t="shared" si="11"/>
        <v>3</v>
      </c>
      <c r="Q123" t="str">
        <f>IF(O123="00"," ",IF(COUNTIF($O$5:O123,O123)=1,"ok"," "))</f>
        <v xml:space="preserve"> </v>
      </c>
      <c r="R123">
        <f t="shared" si="10"/>
        <v>3</v>
      </c>
    </row>
    <row r="124" spans="1:18" x14ac:dyDescent="0.3">
      <c r="A124" t="str">
        <f t="shared" si="12"/>
        <v>Dimanche</v>
      </c>
      <c r="B124" t="str">
        <f>+'BILAN DES 4 FDM'!B123</f>
        <v>12h00</v>
      </c>
      <c r="C124" t="str">
        <f>+'BILAN DES 4 FDM'!C123</f>
        <v>6D</v>
      </c>
      <c r="D124" s="37" t="str">
        <f>+'BILAN DES 4 FDM'!D123</f>
        <v>CIE D'ARC DE VILLEMOMBLE</v>
      </c>
      <c r="E124" s="37" t="str">
        <f>+'BILAN DES 4 FDM'!E123</f>
        <v>EPIVENT</v>
      </c>
      <c r="F124" s="37" t="str">
        <f>+'BILAN DES 4 FDM'!F123</f>
        <v>Yves</v>
      </c>
      <c r="G124" s="37" t="str">
        <f>+'BILAN DES 4 FDM'!G123</f>
        <v>H</v>
      </c>
      <c r="H124" s="37">
        <f>+'BILAN DES 4 FDM'!H123</f>
        <v>7</v>
      </c>
      <c r="I124" s="37">
        <f>+'BILAN DES 4 FDM'!I123</f>
        <v>12</v>
      </c>
      <c r="J124" s="37">
        <f>+'BILAN DES 4 FDM'!J123</f>
        <v>19</v>
      </c>
      <c r="K124" s="37">
        <f>+'BILAN DES 4 FDM'!K123</f>
        <v>0</v>
      </c>
      <c r="L124" s="37">
        <f>+'BILAN DES 4 FDM'!L123</f>
        <v>0</v>
      </c>
      <c r="M124" s="37">
        <f>+'BILAN DES 4 FDM'!M123</f>
        <v>0</v>
      </c>
      <c r="N124" s="37" t="str">
        <f t="shared" si="8"/>
        <v>Dimanche12h00</v>
      </c>
      <c r="O124" s="37" t="str">
        <f t="shared" si="9"/>
        <v>EPIVENTYves</v>
      </c>
      <c r="P124" s="37">
        <f t="shared" si="11"/>
        <v>3</v>
      </c>
      <c r="Q124" t="str">
        <f>IF(O124="00"," ",IF(COUNTIF($O$5:O124,O124)=1,"ok"," "))</f>
        <v xml:space="preserve"> </v>
      </c>
      <c r="R124">
        <f t="shared" si="10"/>
        <v>3</v>
      </c>
    </row>
    <row r="125" spans="1:18" x14ac:dyDescent="0.3">
      <c r="A125" t="str">
        <f t="shared" si="12"/>
        <v>Dimanche</v>
      </c>
      <c r="B125" t="str">
        <f>+'BILAN DES 4 FDM'!B124</f>
        <v>12h00</v>
      </c>
      <c r="C125" t="str">
        <f>+'BILAN DES 4 FDM'!C124</f>
        <v>7A</v>
      </c>
      <c r="D125" s="37" t="str">
        <f>+'BILAN DES 4 FDM'!D124</f>
        <v>TIR A L'ARC NANGISSIEN</v>
      </c>
      <c r="E125" s="37" t="str">
        <f>+'BILAN DES 4 FDM'!E124</f>
        <v>LOMBARD</v>
      </c>
      <c r="F125" s="37" t="str">
        <f>+'BILAN DES 4 FDM'!F124</f>
        <v>Maxime</v>
      </c>
      <c r="G125" s="37" t="str">
        <f>+'BILAN DES 4 FDM'!G124</f>
        <v>H</v>
      </c>
      <c r="H125" s="37">
        <f>+'BILAN DES 4 FDM'!H124</f>
        <v>7</v>
      </c>
      <c r="I125" s="37">
        <f>+'BILAN DES 4 FDM'!I124</f>
        <v>26</v>
      </c>
      <c r="J125" s="37">
        <f>+'BILAN DES 4 FDM'!J124</f>
        <v>33</v>
      </c>
      <c r="K125" s="37">
        <f>+'BILAN DES 4 FDM'!K124</f>
        <v>0</v>
      </c>
      <c r="L125" s="37">
        <f>+'BILAN DES 4 FDM'!L124</f>
        <v>0</v>
      </c>
      <c r="M125" s="37" t="str">
        <f>+'BILAN DES 4 FDM'!M124</f>
        <v>PAYEE CHQ</v>
      </c>
      <c r="N125" s="37" t="str">
        <f t="shared" si="8"/>
        <v>Dimanche12h00</v>
      </c>
      <c r="O125" s="37" t="str">
        <f t="shared" si="9"/>
        <v>LOMBARDMaxime</v>
      </c>
      <c r="P125" s="37">
        <f t="shared" si="11"/>
        <v>3</v>
      </c>
      <c r="Q125" t="str">
        <f>IF(O125="00"," ",IF(COUNTIF($O$5:O125,O125)=1,"ok"," "))</f>
        <v xml:space="preserve"> </v>
      </c>
      <c r="R125">
        <f t="shared" si="10"/>
        <v>3</v>
      </c>
    </row>
    <row r="126" spans="1:18" x14ac:dyDescent="0.3">
      <c r="A126" t="str">
        <f t="shared" si="12"/>
        <v>Dimanche</v>
      </c>
      <c r="B126" t="str">
        <f>+'BILAN DES 4 FDM'!B125</f>
        <v>12h00</v>
      </c>
      <c r="C126" t="str">
        <f>+'BILAN DES 4 FDM'!C125</f>
        <v>7B</v>
      </c>
      <c r="D126" s="37" t="str">
        <f>+'BILAN DES 4 FDM'!D125</f>
        <v>CIE D'ARC DE TORCY</v>
      </c>
      <c r="E126" s="37" t="str">
        <f>+'BILAN DES 4 FDM'!E125</f>
        <v>ETIEVANT</v>
      </c>
      <c r="F126" s="37" t="str">
        <f>+'BILAN DES 4 FDM'!F125</f>
        <v>Sylvie</v>
      </c>
      <c r="G126" s="37" t="str">
        <f>+'BILAN DES 4 FDM'!G125</f>
        <v>D</v>
      </c>
      <c r="H126" s="37">
        <f>+'BILAN DES 4 FDM'!H125</f>
        <v>23</v>
      </c>
      <c r="I126" s="37">
        <f>+'BILAN DES 4 FDM'!I125</f>
        <v>18</v>
      </c>
      <c r="J126" s="37">
        <f>+'BILAN DES 4 FDM'!J125</f>
        <v>41</v>
      </c>
      <c r="K126" s="37">
        <f>+'BILAN DES 4 FDM'!K125</f>
        <v>1</v>
      </c>
      <c r="L126" s="37">
        <f>+'BILAN DES 4 FDM'!L125</f>
        <v>13</v>
      </c>
      <c r="M126" s="37">
        <f>+'BILAN DES 4 FDM'!M125</f>
        <v>0</v>
      </c>
      <c r="N126" s="37" t="str">
        <f t="shared" si="8"/>
        <v>Dimanche12h00</v>
      </c>
      <c r="O126" s="37" t="str">
        <f t="shared" si="9"/>
        <v>ETIEVANTSylvie</v>
      </c>
      <c r="P126" s="37">
        <f t="shared" si="11"/>
        <v>3</v>
      </c>
      <c r="Q126" t="str">
        <f>IF(O126="00"," ",IF(COUNTIF($O$5:O126,O126)=1,"ok"," "))</f>
        <v>ok</v>
      </c>
      <c r="R126">
        <f t="shared" si="10"/>
        <v>1</v>
      </c>
    </row>
    <row r="127" spans="1:18" x14ac:dyDescent="0.3">
      <c r="A127" t="str">
        <f t="shared" si="12"/>
        <v>Dimanche</v>
      </c>
      <c r="B127" t="str">
        <f>+'BILAN DES 4 FDM'!B126</f>
        <v>12h00</v>
      </c>
      <c r="C127" t="str">
        <f>+'BILAN DES 4 FDM'!C126</f>
        <v>7C</v>
      </c>
      <c r="D127" s="37" t="str">
        <f>+'BILAN DES 4 FDM'!D126</f>
        <v>TIR A L'ARC NANGISSIEN</v>
      </c>
      <c r="E127" s="37" t="str">
        <f>+'BILAN DES 4 FDM'!E126</f>
        <v>BLONDEAU</v>
      </c>
      <c r="F127" s="37" t="str">
        <f>+'BILAN DES 4 FDM'!F126</f>
        <v>Christophe</v>
      </c>
      <c r="G127" s="37" t="str">
        <f>+'BILAN DES 4 FDM'!G126</f>
        <v>H</v>
      </c>
      <c r="H127" s="37">
        <f>+'BILAN DES 4 FDM'!H126</f>
        <v>23</v>
      </c>
      <c r="I127" s="37">
        <f>+'BILAN DES 4 FDM'!I126</f>
        <v>23</v>
      </c>
      <c r="J127" s="37">
        <f>+'BILAN DES 4 FDM'!J126</f>
        <v>46</v>
      </c>
      <c r="K127" s="37">
        <f>+'BILAN DES 4 FDM'!K126</f>
        <v>0</v>
      </c>
      <c r="L127" s="37">
        <f>+'BILAN DES 4 FDM'!L126</f>
        <v>0</v>
      </c>
      <c r="M127" s="37" t="str">
        <f>+'BILAN DES 4 FDM'!M126</f>
        <v>PAYEE CHQ</v>
      </c>
      <c r="N127" s="37" t="str">
        <f t="shared" si="8"/>
        <v>Dimanche12h00</v>
      </c>
      <c r="O127" s="37" t="str">
        <f t="shared" si="9"/>
        <v>BLONDEAUChristophe</v>
      </c>
      <c r="P127" s="37">
        <f t="shared" si="11"/>
        <v>3</v>
      </c>
      <c r="Q127" t="str">
        <f>IF(O127="00"," ",IF(COUNTIF($O$5:O127,O127)=1,"ok"," "))</f>
        <v xml:space="preserve"> </v>
      </c>
      <c r="R127">
        <f t="shared" si="10"/>
        <v>3</v>
      </c>
    </row>
    <row r="128" spans="1:18" x14ac:dyDescent="0.3">
      <c r="A128" t="str">
        <f t="shared" si="12"/>
        <v>Dimanche</v>
      </c>
      <c r="B128" t="str">
        <f>+'BILAN DES 4 FDM'!B127</f>
        <v>12h00</v>
      </c>
      <c r="C128" t="str">
        <f>+'BILAN DES 4 FDM'!C127</f>
        <v>7D</v>
      </c>
      <c r="D128" s="37" t="str">
        <f>+'BILAN DES 4 FDM'!D127</f>
        <v>LES DRAGONNIERS</v>
      </c>
      <c r="E128" s="37" t="str">
        <f>+'BILAN DES 4 FDM'!E127</f>
        <v>SUSINI</v>
      </c>
      <c r="F128" s="37" t="str">
        <f>+'BILAN DES 4 FDM'!F127</f>
        <v>Fabienne</v>
      </c>
      <c r="G128" s="37" t="str">
        <f>+'BILAN DES 4 FDM'!G127</f>
        <v>D</v>
      </c>
      <c r="H128" s="37">
        <f>+'BILAN DES 4 FDM'!H127</f>
        <v>20</v>
      </c>
      <c r="I128" s="37">
        <f>+'BILAN DES 4 FDM'!I127</f>
        <v>12</v>
      </c>
      <c r="J128" s="37">
        <f>+'BILAN DES 4 FDM'!J127</f>
        <v>32</v>
      </c>
      <c r="K128" s="37">
        <f>+'BILAN DES 4 FDM'!K127</f>
        <v>1</v>
      </c>
      <c r="L128" s="37">
        <f>+'BILAN DES 4 FDM'!L127</f>
        <v>13</v>
      </c>
      <c r="M128" s="37">
        <f>+'BILAN DES 4 FDM'!M127</f>
        <v>0</v>
      </c>
      <c r="N128" s="37" t="str">
        <f t="shared" si="8"/>
        <v>Dimanche12h00</v>
      </c>
      <c r="O128" s="37" t="str">
        <f t="shared" si="9"/>
        <v>SUSINIFabienne</v>
      </c>
      <c r="P128" s="37">
        <f t="shared" si="11"/>
        <v>3</v>
      </c>
      <c r="Q128" t="str">
        <f>IF(O128="00"," ",IF(COUNTIF($O$5:O128,O128)=1,"ok"," "))</f>
        <v>ok</v>
      </c>
      <c r="R128">
        <f t="shared" si="10"/>
        <v>1</v>
      </c>
    </row>
    <row r="129" spans="1:18" x14ac:dyDescent="0.3">
      <c r="A129" t="str">
        <f t="shared" si="12"/>
        <v>Dimanche</v>
      </c>
      <c r="B129" t="str">
        <f>+'BILAN DES 4 FDM'!B128</f>
        <v>12h00</v>
      </c>
      <c r="C129" t="str">
        <f>+'BILAN DES 4 FDM'!C128</f>
        <v>8A</v>
      </c>
      <c r="D129" s="37" t="str">
        <f>+'BILAN DES 4 FDM'!D128</f>
        <v>LES DRAGONNIERS</v>
      </c>
      <c r="E129" s="37" t="str">
        <f>+'BILAN DES 4 FDM'!E128</f>
        <v>PODENCE</v>
      </c>
      <c r="F129" s="37" t="str">
        <f>+'BILAN DES 4 FDM'!F128</f>
        <v>Antonio</v>
      </c>
      <c r="G129" s="37" t="str">
        <f>+'BILAN DES 4 FDM'!G128</f>
        <v>H</v>
      </c>
      <c r="H129" s="37">
        <f>+'BILAN DES 4 FDM'!H128</f>
        <v>19</v>
      </c>
      <c r="I129" s="37">
        <f>+'BILAN DES 4 FDM'!I128</f>
        <v>14</v>
      </c>
      <c r="J129" s="37">
        <f>+'BILAN DES 4 FDM'!J128</f>
        <v>33</v>
      </c>
      <c r="K129" s="37">
        <f>+'BILAN DES 4 FDM'!K128</f>
        <v>1</v>
      </c>
      <c r="L129" s="37">
        <f>+'BILAN DES 4 FDM'!L128</f>
        <v>13</v>
      </c>
      <c r="M129" s="37">
        <f>+'BILAN DES 4 FDM'!M128</f>
        <v>0</v>
      </c>
      <c r="N129" s="37" t="str">
        <f t="shared" si="8"/>
        <v>Dimanche12h00</v>
      </c>
      <c r="O129" s="37" t="str">
        <f t="shared" si="9"/>
        <v>PODENCEAntonio</v>
      </c>
      <c r="P129" s="37">
        <f t="shared" si="11"/>
        <v>3</v>
      </c>
      <c r="Q129" t="str">
        <f>IF(O129="00"," ",IF(COUNTIF($O$5:O129,O129)=1,"ok"," "))</f>
        <v>ok</v>
      </c>
      <c r="R129">
        <f t="shared" si="10"/>
        <v>1</v>
      </c>
    </row>
    <row r="130" spans="1:18" x14ac:dyDescent="0.3">
      <c r="A130" t="str">
        <f t="shared" si="12"/>
        <v>Dimanche</v>
      </c>
      <c r="B130" t="str">
        <f>+'BILAN DES 4 FDM'!B129</f>
        <v>12h00</v>
      </c>
      <c r="C130" t="str">
        <f>+'BILAN DES 4 FDM'!C129</f>
        <v>8B</v>
      </c>
      <c r="D130" s="37" t="str">
        <f>+'BILAN DES 4 FDM'!D129</f>
        <v>TIR A L'ARC NANGISSIEN</v>
      </c>
      <c r="E130" s="37" t="str">
        <f>+'BILAN DES 4 FDM'!E129</f>
        <v>COUPE</v>
      </c>
      <c r="F130" s="37" t="str">
        <f>+'BILAN DES 4 FDM'!F129</f>
        <v>Quentin</v>
      </c>
      <c r="G130" s="37" t="str">
        <f>+'BILAN DES 4 FDM'!G129</f>
        <v>H</v>
      </c>
      <c r="H130" s="37">
        <f>+'BILAN DES 4 FDM'!H129</f>
        <v>26</v>
      </c>
      <c r="I130" s="37">
        <f>+'BILAN DES 4 FDM'!I129</f>
        <v>9</v>
      </c>
      <c r="J130" s="37">
        <f>+'BILAN DES 4 FDM'!J129</f>
        <v>35</v>
      </c>
      <c r="K130" s="37">
        <f>+'BILAN DES 4 FDM'!K129</f>
        <v>0</v>
      </c>
      <c r="L130" s="37">
        <f>+'BILAN DES 4 FDM'!L129</f>
        <v>0</v>
      </c>
      <c r="M130" s="37" t="str">
        <f>+'BILAN DES 4 FDM'!M129</f>
        <v>PAYEE CHQ</v>
      </c>
      <c r="N130" s="37" t="str">
        <f t="shared" si="8"/>
        <v>Dimanche12h00</v>
      </c>
      <c r="O130" s="37" t="str">
        <f t="shared" si="9"/>
        <v>COUPEQuentin</v>
      </c>
      <c r="P130" s="37">
        <f t="shared" si="11"/>
        <v>3</v>
      </c>
      <c r="Q130" t="str">
        <f>IF(O130="00"," ",IF(COUNTIF($O$5:O130,O130)=1,"ok"," "))</f>
        <v xml:space="preserve"> </v>
      </c>
      <c r="R130">
        <f t="shared" si="10"/>
        <v>3</v>
      </c>
    </row>
    <row r="131" spans="1:18" x14ac:dyDescent="0.3">
      <c r="A131" t="str">
        <f t="shared" si="12"/>
        <v>Dimanche</v>
      </c>
      <c r="B131" t="str">
        <f>+'BILAN DES 4 FDM'!B130</f>
        <v>12h00</v>
      </c>
      <c r="C131" t="str">
        <f>+'BILAN DES 4 FDM'!C130</f>
        <v>8C</v>
      </c>
      <c r="D131" s="37" t="str">
        <f>+'BILAN DES 4 FDM'!D130</f>
        <v>LES DRAGONNIERS</v>
      </c>
      <c r="E131" s="37" t="str">
        <f>+'BILAN DES 4 FDM'!E130</f>
        <v>FORTUNY</v>
      </c>
      <c r="F131" s="37" t="str">
        <f>+'BILAN DES 4 FDM'!F130</f>
        <v>Sophie</v>
      </c>
      <c r="G131" s="37" t="str">
        <f>+'BILAN DES 4 FDM'!G130</f>
        <v>D</v>
      </c>
      <c r="H131" s="37">
        <f>+'BILAN DES 4 FDM'!H130</f>
        <v>3</v>
      </c>
      <c r="I131" s="37">
        <f>+'BILAN DES 4 FDM'!I130</f>
        <v>3</v>
      </c>
      <c r="J131" s="37">
        <f>+'BILAN DES 4 FDM'!J130</f>
        <v>6</v>
      </c>
      <c r="K131" s="37">
        <f>+'BILAN DES 4 FDM'!K130</f>
        <v>1</v>
      </c>
      <c r="L131" s="37">
        <f>+'BILAN DES 4 FDM'!L130</f>
        <v>13</v>
      </c>
      <c r="M131" s="37">
        <f>+'BILAN DES 4 FDM'!M130</f>
        <v>0</v>
      </c>
      <c r="N131" s="37" t="str">
        <f t="shared" si="8"/>
        <v>Dimanche12h00</v>
      </c>
      <c r="O131" s="37" t="str">
        <f t="shared" si="9"/>
        <v>FORTUNYSophie</v>
      </c>
      <c r="P131" s="37">
        <f t="shared" si="11"/>
        <v>3</v>
      </c>
      <c r="Q131" t="str">
        <f>IF(O131="00"," ",IF(COUNTIF($O$5:O131,O131)=1,"ok"," "))</f>
        <v>ok</v>
      </c>
      <c r="R131">
        <f t="shared" si="10"/>
        <v>1</v>
      </c>
    </row>
    <row r="132" spans="1:18" x14ac:dyDescent="0.3">
      <c r="A132" t="str">
        <f t="shared" si="12"/>
        <v>Dimanche</v>
      </c>
      <c r="B132" t="str">
        <f>+'BILAN DES 4 FDM'!B131</f>
        <v>12h00</v>
      </c>
      <c r="C132" t="str">
        <f>+'BILAN DES 4 FDM'!C131</f>
        <v>8D</v>
      </c>
      <c r="D132" s="37">
        <f>+'BILAN DES 4 FDM'!D131</f>
        <v>0</v>
      </c>
      <c r="E132" s="37">
        <f>+'BILAN DES 4 FDM'!E131</f>
        <v>0</v>
      </c>
      <c r="F132" s="37">
        <f>+'BILAN DES 4 FDM'!F131</f>
        <v>0</v>
      </c>
      <c r="G132" s="37">
        <f>+'BILAN DES 4 FDM'!G131</f>
        <v>0</v>
      </c>
      <c r="H132" s="37">
        <f>+'BILAN DES 4 FDM'!H131</f>
        <v>0</v>
      </c>
      <c r="I132" s="37">
        <f>+'BILAN DES 4 FDM'!I131</f>
        <v>0</v>
      </c>
      <c r="J132" s="37">
        <f>+'BILAN DES 4 FDM'!J131</f>
        <v>0</v>
      </c>
      <c r="K132" s="37">
        <f>+'BILAN DES 4 FDM'!K131</f>
        <v>0</v>
      </c>
      <c r="L132" s="37">
        <f>+'BILAN DES 4 FDM'!L131</f>
        <v>0</v>
      </c>
      <c r="M132" s="37">
        <f>+'BILAN DES 4 FDM'!M131</f>
        <v>0</v>
      </c>
      <c r="N132" s="37" t="str">
        <f t="shared" si="8"/>
        <v>Dimanche12h00</v>
      </c>
      <c r="O132" s="37" t="str">
        <f t="shared" si="9"/>
        <v>00</v>
      </c>
      <c r="P132" s="37">
        <f t="shared" si="11"/>
        <v>3</v>
      </c>
      <c r="Q132" t="str">
        <f>IF(O132="00"," ",IF(COUNTIF($O$5:O132,O132)=1,"ok"," "))</f>
        <v xml:space="preserve"> </v>
      </c>
      <c r="R132" t="str">
        <f t="shared" si="10"/>
        <v xml:space="preserve"> </v>
      </c>
    </row>
    <row r="133" spans="1:18" x14ac:dyDescent="0.3">
      <c r="A133" t="str">
        <f t="shared" si="12"/>
        <v>Dimanche</v>
      </c>
      <c r="B133" t="str">
        <f>+'BILAN DES 4 FDM'!B132</f>
        <v>12h00</v>
      </c>
      <c r="C133" t="str">
        <f>+'BILAN DES 4 FDM'!C132</f>
        <v>9A</v>
      </c>
      <c r="D133" s="37">
        <f>+'BILAN DES 4 FDM'!D132</f>
        <v>0</v>
      </c>
      <c r="E133" s="37">
        <f>+'BILAN DES 4 FDM'!E132</f>
        <v>0</v>
      </c>
      <c r="F133" s="37">
        <f>+'BILAN DES 4 FDM'!F132</f>
        <v>0</v>
      </c>
      <c r="G133" s="37">
        <f>+'BILAN DES 4 FDM'!G132</f>
        <v>0</v>
      </c>
      <c r="H133" s="37">
        <f>+'BILAN DES 4 FDM'!H132</f>
        <v>0</v>
      </c>
      <c r="I133" s="37">
        <f>+'BILAN DES 4 FDM'!I132</f>
        <v>0</v>
      </c>
      <c r="J133" s="37">
        <f>+'BILAN DES 4 FDM'!J132</f>
        <v>0</v>
      </c>
      <c r="K133" s="37">
        <f>+'BILAN DES 4 FDM'!K132</f>
        <v>0</v>
      </c>
      <c r="L133" s="37">
        <f>+'BILAN DES 4 FDM'!L132</f>
        <v>0</v>
      </c>
      <c r="M133" s="37">
        <f>+'BILAN DES 4 FDM'!M132</f>
        <v>0</v>
      </c>
      <c r="N133" s="37" t="str">
        <f t="shared" si="8"/>
        <v>Dimanche12h00</v>
      </c>
      <c r="O133" s="37" t="str">
        <f t="shared" si="9"/>
        <v>00</v>
      </c>
      <c r="P133" s="37">
        <f t="shared" ref="P133:P164" si="13">IF(N133=$T$1,1,IF(N133=$T$2,2,IF(N133=$T$3,3,IF(N133=$T$4,4," "))))</f>
        <v>3</v>
      </c>
      <c r="Q133" t="str">
        <f>IF(O133="00"," ",IF(COUNTIF($O$5:O133,O133)=1,"ok"," "))</f>
        <v xml:space="preserve"> </v>
      </c>
      <c r="R133" t="str">
        <f t="shared" si="10"/>
        <v xml:space="preserve"> </v>
      </c>
    </row>
    <row r="134" spans="1:18" x14ac:dyDescent="0.3">
      <c r="A134" t="str">
        <f t="shared" si="12"/>
        <v>Dimanche</v>
      </c>
      <c r="B134" t="str">
        <f>+'BILAN DES 4 FDM'!B133</f>
        <v>12h00</v>
      </c>
      <c r="C134" t="str">
        <f>+'BILAN DES 4 FDM'!C133</f>
        <v>9B</v>
      </c>
      <c r="D134" s="37">
        <f>+'BILAN DES 4 FDM'!D133</f>
        <v>0</v>
      </c>
      <c r="E134" s="37">
        <f>+'BILAN DES 4 FDM'!E133</f>
        <v>0</v>
      </c>
      <c r="F134" s="37">
        <f>+'BILAN DES 4 FDM'!F133</f>
        <v>0</v>
      </c>
      <c r="G134" s="37">
        <f>+'BILAN DES 4 FDM'!G133</f>
        <v>0</v>
      </c>
      <c r="H134" s="37">
        <f>+'BILAN DES 4 FDM'!H133</f>
        <v>0</v>
      </c>
      <c r="I134" s="37">
        <f>+'BILAN DES 4 FDM'!I133</f>
        <v>0</v>
      </c>
      <c r="J134" s="37">
        <f>+'BILAN DES 4 FDM'!J133</f>
        <v>0</v>
      </c>
      <c r="K134" s="37">
        <f>+'BILAN DES 4 FDM'!K133</f>
        <v>0</v>
      </c>
      <c r="L134" s="37">
        <f>+'BILAN DES 4 FDM'!L133</f>
        <v>0</v>
      </c>
      <c r="M134" s="37">
        <f>+'BILAN DES 4 FDM'!M133</f>
        <v>0</v>
      </c>
      <c r="N134" s="37" t="str">
        <f t="shared" ref="N134:N196" si="14">CONCATENATE(A134,B134)</f>
        <v>Dimanche12h00</v>
      </c>
      <c r="O134" s="37" t="str">
        <f t="shared" ref="O134:O196" si="15">CONCATENATE(E134,F134)</f>
        <v>00</v>
      </c>
      <c r="P134" s="37">
        <f t="shared" si="13"/>
        <v>3</v>
      </c>
      <c r="Q134" t="str">
        <f>IF(O134="00"," ",IF(COUNTIF($O$5:O134,O134)=1,"ok"," "))</f>
        <v xml:space="preserve"> </v>
      </c>
      <c r="R134" t="str">
        <f t="shared" ref="R134:R196" si="16">IF(O134="00"," ",COUNTIF($O$5:$O$196,O134))</f>
        <v xml:space="preserve"> </v>
      </c>
    </row>
    <row r="135" spans="1:18" x14ac:dyDescent="0.3">
      <c r="A135" t="str">
        <f t="shared" si="12"/>
        <v>Dimanche</v>
      </c>
      <c r="B135" t="str">
        <f>+'BILAN DES 4 FDM'!B134</f>
        <v>12h00</v>
      </c>
      <c r="C135" t="str">
        <f>+'BILAN DES 4 FDM'!C134</f>
        <v>9C</v>
      </c>
      <c r="D135" s="37">
        <f>+'BILAN DES 4 FDM'!D134</f>
        <v>0</v>
      </c>
      <c r="E135" s="37">
        <f>+'BILAN DES 4 FDM'!E134</f>
        <v>0</v>
      </c>
      <c r="F135" s="37">
        <f>+'BILAN DES 4 FDM'!F134</f>
        <v>0</v>
      </c>
      <c r="G135" s="37">
        <f>+'BILAN DES 4 FDM'!G134</f>
        <v>0</v>
      </c>
      <c r="H135" s="37">
        <f>+'BILAN DES 4 FDM'!H134</f>
        <v>0</v>
      </c>
      <c r="I135" s="37">
        <f>+'BILAN DES 4 FDM'!I134</f>
        <v>0</v>
      </c>
      <c r="J135" s="37">
        <f>+'BILAN DES 4 FDM'!J134</f>
        <v>0</v>
      </c>
      <c r="K135" s="37">
        <f>+'BILAN DES 4 FDM'!K134</f>
        <v>0</v>
      </c>
      <c r="L135" s="37">
        <f>+'BILAN DES 4 FDM'!L134</f>
        <v>0</v>
      </c>
      <c r="M135" s="37">
        <f>+'BILAN DES 4 FDM'!M134</f>
        <v>0</v>
      </c>
      <c r="N135" s="37" t="str">
        <f t="shared" si="14"/>
        <v>Dimanche12h00</v>
      </c>
      <c r="O135" s="37" t="str">
        <f t="shared" si="15"/>
        <v>00</v>
      </c>
      <c r="P135" s="37">
        <f t="shared" si="13"/>
        <v>3</v>
      </c>
      <c r="Q135" t="str">
        <f>IF(O135="00"," ",IF(COUNTIF($O$5:O135,O135)=1,"ok"," "))</f>
        <v xml:space="preserve"> </v>
      </c>
      <c r="R135" t="str">
        <f t="shared" si="16"/>
        <v xml:space="preserve"> </v>
      </c>
    </row>
    <row r="136" spans="1:18" x14ac:dyDescent="0.3">
      <c r="A136" t="str">
        <f t="shared" si="12"/>
        <v>Dimanche</v>
      </c>
      <c r="B136" t="str">
        <f>+'BILAN DES 4 FDM'!B135</f>
        <v>12h00</v>
      </c>
      <c r="C136" t="str">
        <f>+'BILAN DES 4 FDM'!C135</f>
        <v>9D</v>
      </c>
      <c r="D136" s="37">
        <f>+'BILAN DES 4 FDM'!D135</f>
        <v>0</v>
      </c>
      <c r="E136" s="37">
        <f>+'BILAN DES 4 FDM'!E135</f>
        <v>0</v>
      </c>
      <c r="F136" s="37">
        <f>+'BILAN DES 4 FDM'!F135</f>
        <v>0</v>
      </c>
      <c r="G136" s="37">
        <f>+'BILAN DES 4 FDM'!G135</f>
        <v>0</v>
      </c>
      <c r="H136" s="37">
        <f>+'BILAN DES 4 FDM'!H135</f>
        <v>0</v>
      </c>
      <c r="I136" s="37">
        <f>+'BILAN DES 4 FDM'!I135</f>
        <v>0</v>
      </c>
      <c r="J136" s="37">
        <f>+'BILAN DES 4 FDM'!J135</f>
        <v>0</v>
      </c>
      <c r="K136" s="37">
        <f>+'BILAN DES 4 FDM'!K135</f>
        <v>0</v>
      </c>
      <c r="L136" s="37">
        <f>+'BILAN DES 4 FDM'!L135</f>
        <v>0</v>
      </c>
      <c r="M136" s="37">
        <f>+'BILAN DES 4 FDM'!M135</f>
        <v>0</v>
      </c>
      <c r="N136" s="37" t="str">
        <f t="shared" si="14"/>
        <v>Dimanche12h00</v>
      </c>
      <c r="O136" s="37" t="str">
        <f t="shared" si="15"/>
        <v>00</v>
      </c>
      <c r="P136" s="37">
        <f t="shared" si="13"/>
        <v>3</v>
      </c>
      <c r="Q136" t="str">
        <f>IF(O136="00"," ",IF(COUNTIF($O$5:O136,O136)=1,"ok"," "))</f>
        <v xml:space="preserve"> </v>
      </c>
      <c r="R136" t="str">
        <f t="shared" si="16"/>
        <v xml:space="preserve"> </v>
      </c>
    </row>
    <row r="137" spans="1:18" x14ac:dyDescent="0.3">
      <c r="A137" t="str">
        <f t="shared" si="12"/>
        <v>Dimanche</v>
      </c>
      <c r="B137" t="str">
        <f>+'BILAN DES 4 FDM'!B136</f>
        <v>12h00</v>
      </c>
      <c r="C137" t="str">
        <f>+'BILAN DES 4 FDM'!C136</f>
        <v>10A</v>
      </c>
      <c r="D137" s="37">
        <f>+'BILAN DES 4 FDM'!D136</f>
        <v>0</v>
      </c>
      <c r="E137" s="37">
        <f>+'BILAN DES 4 FDM'!E136</f>
        <v>0</v>
      </c>
      <c r="F137" s="37">
        <f>+'BILAN DES 4 FDM'!F136</f>
        <v>0</v>
      </c>
      <c r="G137" s="37">
        <f>+'BILAN DES 4 FDM'!G136</f>
        <v>0</v>
      </c>
      <c r="H137" s="37">
        <f>+'BILAN DES 4 FDM'!H136</f>
        <v>0</v>
      </c>
      <c r="I137" s="37">
        <f>+'BILAN DES 4 FDM'!I136</f>
        <v>0</v>
      </c>
      <c r="J137" s="37">
        <f>+'BILAN DES 4 FDM'!J136</f>
        <v>0</v>
      </c>
      <c r="K137" s="37">
        <f>+'BILAN DES 4 FDM'!K136</f>
        <v>0</v>
      </c>
      <c r="L137" s="37">
        <f>+'BILAN DES 4 FDM'!L136</f>
        <v>0</v>
      </c>
      <c r="M137" s="37">
        <f>+'BILAN DES 4 FDM'!M136</f>
        <v>0</v>
      </c>
      <c r="N137" s="37" t="str">
        <f t="shared" si="14"/>
        <v>Dimanche12h00</v>
      </c>
      <c r="O137" s="37" t="str">
        <f t="shared" si="15"/>
        <v>00</v>
      </c>
      <c r="P137" s="37">
        <f t="shared" si="13"/>
        <v>3</v>
      </c>
      <c r="Q137" t="str">
        <f>IF(O137="00"," ",IF(COUNTIF($O$5:O137,O137)=1,"ok"," "))</f>
        <v xml:space="preserve"> </v>
      </c>
      <c r="R137" t="str">
        <f t="shared" si="16"/>
        <v xml:space="preserve"> </v>
      </c>
    </row>
    <row r="138" spans="1:18" x14ac:dyDescent="0.3">
      <c r="A138" t="str">
        <f t="shared" si="12"/>
        <v>Dimanche</v>
      </c>
      <c r="B138" t="str">
        <f>+'BILAN DES 4 FDM'!B137</f>
        <v>12h00</v>
      </c>
      <c r="C138" t="str">
        <f>+'BILAN DES 4 FDM'!C137</f>
        <v>10B</v>
      </c>
      <c r="D138" s="37">
        <f>+'BILAN DES 4 FDM'!D137</f>
        <v>0</v>
      </c>
      <c r="E138" s="37">
        <f>+'BILAN DES 4 FDM'!E137</f>
        <v>0</v>
      </c>
      <c r="F138" s="37">
        <f>+'BILAN DES 4 FDM'!F137</f>
        <v>0</v>
      </c>
      <c r="G138" s="37">
        <f>+'BILAN DES 4 FDM'!G137</f>
        <v>0</v>
      </c>
      <c r="H138" s="37">
        <f>+'BILAN DES 4 FDM'!H137</f>
        <v>0</v>
      </c>
      <c r="I138" s="37">
        <f>+'BILAN DES 4 FDM'!I137</f>
        <v>0</v>
      </c>
      <c r="J138" s="37">
        <f>+'BILAN DES 4 FDM'!J137</f>
        <v>0</v>
      </c>
      <c r="K138" s="37">
        <f>+'BILAN DES 4 FDM'!K137</f>
        <v>0</v>
      </c>
      <c r="L138" s="37">
        <f>+'BILAN DES 4 FDM'!L137</f>
        <v>0</v>
      </c>
      <c r="M138" s="37">
        <f>+'BILAN DES 4 FDM'!M137</f>
        <v>0</v>
      </c>
      <c r="N138" s="37" t="str">
        <f t="shared" si="14"/>
        <v>Dimanche12h00</v>
      </c>
      <c r="O138" s="37" t="str">
        <f t="shared" si="15"/>
        <v>00</v>
      </c>
      <c r="P138" s="37">
        <f t="shared" si="13"/>
        <v>3</v>
      </c>
      <c r="Q138" t="str">
        <f>IF(O138="00"," ",IF(COUNTIF($O$5:O138,O138)=1,"ok"," "))</f>
        <v xml:space="preserve"> </v>
      </c>
      <c r="R138" t="str">
        <f t="shared" si="16"/>
        <v xml:space="preserve"> </v>
      </c>
    </row>
    <row r="139" spans="1:18" x14ac:dyDescent="0.3">
      <c r="A139" t="str">
        <f t="shared" si="12"/>
        <v>Dimanche</v>
      </c>
      <c r="B139" t="str">
        <f>+'BILAN DES 4 FDM'!B138</f>
        <v>12h00</v>
      </c>
      <c r="C139" t="str">
        <f>+'BILAN DES 4 FDM'!C138</f>
        <v>10C</v>
      </c>
      <c r="D139" s="37">
        <f>+'BILAN DES 4 FDM'!D138</f>
        <v>0</v>
      </c>
      <c r="E139" s="37">
        <f>+'BILAN DES 4 FDM'!E138</f>
        <v>0</v>
      </c>
      <c r="F139" s="37">
        <f>+'BILAN DES 4 FDM'!F138</f>
        <v>0</v>
      </c>
      <c r="G139" s="37">
        <f>+'BILAN DES 4 FDM'!G138</f>
        <v>0</v>
      </c>
      <c r="H139" s="37">
        <f>+'BILAN DES 4 FDM'!H138</f>
        <v>0</v>
      </c>
      <c r="I139" s="37">
        <f>+'BILAN DES 4 FDM'!I138</f>
        <v>0</v>
      </c>
      <c r="J139" s="37">
        <f>+'BILAN DES 4 FDM'!J138</f>
        <v>0</v>
      </c>
      <c r="K139" s="37">
        <f>+'BILAN DES 4 FDM'!K138</f>
        <v>0</v>
      </c>
      <c r="L139" s="37">
        <f>+'BILAN DES 4 FDM'!L138</f>
        <v>0</v>
      </c>
      <c r="M139" s="37">
        <f>+'BILAN DES 4 FDM'!M138</f>
        <v>0</v>
      </c>
      <c r="N139" s="37" t="str">
        <f t="shared" si="14"/>
        <v>Dimanche12h00</v>
      </c>
      <c r="O139" s="37" t="str">
        <f t="shared" si="15"/>
        <v>00</v>
      </c>
      <c r="P139" s="37">
        <f t="shared" si="13"/>
        <v>3</v>
      </c>
      <c r="Q139" t="str">
        <f>IF(O139="00"," ",IF(COUNTIF($O$5:O139,O139)=1,"ok"," "))</f>
        <v xml:space="preserve"> </v>
      </c>
      <c r="R139" t="str">
        <f t="shared" si="16"/>
        <v xml:space="preserve"> </v>
      </c>
    </row>
    <row r="140" spans="1:18" x14ac:dyDescent="0.3">
      <c r="A140" t="str">
        <f t="shared" si="12"/>
        <v>Dimanche</v>
      </c>
      <c r="B140" t="str">
        <f>+'BILAN DES 4 FDM'!B139</f>
        <v>12h00</v>
      </c>
      <c r="C140" t="str">
        <f>+'BILAN DES 4 FDM'!C139</f>
        <v>10D</v>
      </c>
      <c r="D140" s="37">
        <f>+'BILAN DES 4 FDM'!D139</f>
        <v>0</v>
      </c>
      <c r="E140" s="37">
        <f>+'BILAN DES 4 FDM'!E139</f>
        <v>0</v>
      </c>
      <c r="F140" s="37">
        <f>+'BILAN DES 4 FDM'!F139</f>
        <v>0</v>
      </c>
      <c r="G140" s="37">
        <f>+'BILAN DES 4 FDM'!G139</f>
        <v>0</v>
      </c>
      <c r="H140" s="37">
        <f>+'BILAN DES 4 FDM'!H139</f>
        <v>0</v>
      </c>
      <c r="I140" s="37">
        <f>+'BILAN DES 4 FDM'!I139</f>
        <v>0</v>
      </c>
      <c r="J140" s="37">
        <f>+'BILAN DES 4 FDM'!J139</f>
        <v>0</v>
      </c>
      <c r="K140" s="37">
        <f>+'BILAN DES 4 FDM'!K139</f>
        <v>0</v>
      </c>
      <c r="L140" s="37">
        <f>+'BILAN DES 4 FDM'!L139</f>
        <v>0</v>
      </c>
      <c r="M140" s="37">
        <f>+'BILAN DES 4 FDM'!M139</f>
        <v>0</v>
      </c>
      <c r="N140" s="37" t="str">
        <f t="shared" si="14"/>
        <v>Dimanche12h00</v>
      </c>
      <c r="O140" s="37" t="str">
        <f t="shared" si="15"/>
        <v>00</v>
      </c>
      <c r="P140" s="37">
        <f t="shared" si="13"/>
        <v>3</v>
      </c>
      <c r="Q140" t="str">
        <f>IF(O140="00"," ",IF(COUNTIF($O$5:O140,O140)=1,"ok"," "))</f>
        <v xml:space="preserve"> </v>
      </c>
      <c r="R140" t="str">
        <f t="shared" si="16"/>
        <v xml:space="preserve"> </v>
      </c>
    </row>
    <row r="141" spans="1:18" x14ac:dyDescent="0.3">
      <c r="A141" t="str">
        <f t="shared" si="12"/>
        <v>Dimanche</v>
      </c>
      <c r="B141" t="str">
        <f>+'BILAN DES 4 FDM'!B140</f>
        <v>12h00</v>
      </c>
      <c r="C141" t="str">
        <f>+'BILAN DES 4 FDM'!C140</f>
        <v>11A</v>
      </c>
      <c r="D141" s="37">
        <f>+'BILAN DES 4 FDM'!D140</f>
        <v>0</v>
      </c>
      <c r="E141" s="37">
        <f>+'BILAN DES 4 FDM'!E140</f>
        <v>0</v>
      </c>
      <c r="F141" s="37">
        <f>+'BILAN DES 4 FDM'!F140</f>
        <v>0</v>
      </c>
      <c r="G141" s="37">
        <f>+'BILAN DES 4 FDM'!G140</f>
        <v>0</v>
      </c>
      <c r="H141" s="37">
        <f>+'BILAN DES 4 FDM'!H140</f>
        <v>0</v>
      </c>
      <c r="I141" s="37">
        <f>+'BILAN DES 4 FDM'!I140</f>
        <v>0</v>
      </c>
      <c r="J141" s="37">
        <f>+'BILAN DES 4 FDM'!J140</f>
        <v>0</v>
      </c>
      <c r="K141" s="37">
        <f>+'BILAN DES 4 FDM'!K140</f>
        <v>0</v>
      </c>
      <c r="L141" s="37">
        <f>+'BILAN DES 4 FDM'!L140</f>
        <v>0</v>
      </c>
      <c r="M141" s="37">
        <f>+'BILAN DES 4 FDM'!M140</f>
        <v>0</v>
      </c>
      <c r="N141" s="37" t="str">
        <f t="shared" si="14"/>
        <v>Dimanche12h00</v>
      </c>
      <c r="O141" s="37" t="str">
        <f t="shared" si="15"/>
        <v>00</v>
      </c>
      <c r="P141" s="37">
        <f t="shared" si="13"/>
        <v>3</v>
      </c>
      <c r="Q141" t="str">
        <f>IF(O141="00"," ",IF(COUNTIF($O$5:O141,O141)=1,"ok"," "))</f>
        <v xml:space="preserve"> </v>
      </c>
      <c r="R141" t="str">
        <f t="shared" si="16"/>
        <v xml:space="preserve"> </v>
      </c>
    </row>
    <row r="142" spans="1:18" x14ac:dyDescent="0.3">
      <c r="A142" t="str">
        <f t="shared" si="12"/>
        <v>Dimanche</v>
      </c>
      <c r="B142" t="str">
        <f>+'BILAN DES 4 FDM'!B141</f>
        <v>12h00</v>
      </c>
      <c r="C142" t="str">
        <f>+'BILAN DES 4 FDM'!C141</f>
        <v>11B</v>
      </c>
      <c r="D142" s="37">
        <f>+'BILAN DES 4 FDM'!D141</f>
        <v>0</v>
      </c>
      <c r="E142" s="37">
        <f>+'BILAN DES 4 FDM'!E141</f>
        <v>0</v>
      </c>
      <c r="F142" s="37">
        <f>+'BILAN DES 4 FDM'!F141</f>
        <v>0</v>
      </c>
      <c r="G142" s="37">
        <f>+'BILAN DES 4 FDM'!G141</f>
        <v>0</v>
      </c>
      <c r="H142" s="37">
        <f>+'BILAN DES 4 FDM'!H141</f>
        <v>0</v>
      </c>
      <c r="I142" s="37">
        <f>+'BILAN DES 4 FDM'!I141</f>
        <v>0</v>
      </c>
      <c r="J142" s="37">
        <f>+'BILAN DES 4 FDM'!J141</f>
        <v>0</v>
      </c>
      <c r="K142" s="37">
        <f>+'BILAN DES 4 FDM'!K141</f>
        <v>0</v>
      </c>
      <c r="L142" s="37">
        <f>+'BILAN DES 4 FDM'!L141</f>
        <v>0</v>
      </c>
      <c r="M142" s="37">
        <f>+'BILAN DES 4 FDM'!M141</f>
        <v>0</v>
      </c>
      <c r="N142" s="37" t="str">
        <f t="shared" si="14"/>
        <v>Dimanche12h00</v>
      </c>
      <c r="O142" s="37" t="str">
        <f t="shared" si="15"/>
        <v>00</v>
      </c>
      <c r="P142" s="37">
        <f t="shared" si="13"/>
        <v>3</v>
      </c>
      <c r="Q142" t="str">
        <f>IF(O142="00"," ",IF(COUNTIF($O$5:O142,O142)=1,"ok"," "))</f>
        <v xml:space="preserve"> </v>
      </c>
      <c r="R142" t="str">
        <f t="shared" si="16"/>
        <v xml:space="preserve"> </v>
      </c>
    </row>
    <row r="143" spans="1:18" x14ac:dyDescent="0.3">
      <c r="A143" t="str">
        <f t="shared" si="12"/>
        <v>Dimanche</v>
      </c>
      <c r="B143" t="str">
        <f>+'BILAN DES 4 FDM'!B142</f>
        <v>12h00</v>
      </c>
      <c r="C143" t="str">
        <f>+'BILAN DES 4 FDM'!C142</f>
        <v>11C</v>
      </c>
      <c r="D143" s="37">
        <f>+'BILAN DES 4 FDM'!D142</f>
        <v>0</v>
      </c>
      <c r="E143" s="37">
        <f>+'BILAN DES 4 FDM'!E142</f>
        <v>0</v>
      </c>
      <c r="F143" s="37">
        <f>+'BILAN DES 4 FDM'!F142</f>
        <v>0</v>
      </c>
      <c r="G143" s="37">
        <f>+'BILAN DES 4 FDM'!G142</f>
        <v>0</v>
      </c>
      <c r="H143" s="37">
        <f>+'BILAN DES 4 FDM'!H142</f>
        <v>0</v>
      </c>
      <c r="I143" s="37">
        <f>+'BILAN DES 4 FDM'!I142</f>
        <v>0</v>
      </c>
      <c r="J143" s="37">
        <f>+'BILAN DES 4 FDM'!J142</f>
        <v>0</v>
      </c>
      <c r="K143" s="37">
        <f>+'BILAN DES 4 FDM'!K142</f>
        <v>0</v>
      </c>
      <c r="L143" s="37">
        <f>+'BILAN DES 4 FDM'!L142</f>
        <v>0</v>
      </c>
      <c r="M143" s="37">
        <f>+'BILAN DES 4 FDM'!M142</f>
        <v>0</v>
      </c>
      <c r="N143" s="37" t="str">
        <f t="shared" si="14"/>
        <v>Dimanche12h00</v>
      </c>
      <c r="O143" s="37" t="str">
        <f t="shared" si="15"/>
        <v>00</v>
      </c>
      <c r="P143" s="37">
        <f t="shared" si="13"/>
        <v>3</v>
      </c>
      <c r="Q143" t="str">
        <f>IF(O143="00"," ",IF(COUNTIF($O$5:O143,O143)=1,"ok"," "))</f>
        <v xml:space="preserve"> </v>
      </c>
      <c r="R143" t="str">
        <f t="shared" si="16"/>
        <v xml:space="preserve"> </v>
      </c>
    </row>
    <row r="144" spans="1:18" x14ac:dyDescent="0.3">
      <c r="A144" t="str">
        <f t="shared" si="12"/>
        <v>Dimanche</v>
      </c>
      <c r="B144" t="str">
        <f>+'BILAN DES 4 FDM'!B143</f>
        <v>12h00</v>
      </c>
      <c r="C144" t="str">
        <f>+'BILAN DES 4 FDM'!C143</f>
        <v>11D</v>
      </c>
      <c r="D144" s="37">
        <f>+'BILAN DES 4 FDM'!D143</f>
        <v>0</v>
      </c>
      <c r="E144" s="37">
        <f>+'BILAN DES 4 FDM'!E143</f>
        <v>0</v>
      </c>
      <c r="F144" s="37">
        <f>+'BILAN DES 4 FDM'!F143</f>
        <v>0</v>
      </c>
      <c r="G144" s="37">
        <f>+'BILAN DES 4 FDM'!G143</f>
        <v>0</v>
      </c>
      <c r="H144" s="37">
        <f>+'BILAN DES 4 FDM'!H143</f>
        <v>0</v>
      </c>
      <c r="I144" s="37">
        <f>+'BILAN DES 4 FDM'!I143</f>
        <v>0</v>
      </c>
      <c r="J144" s="37">
        <f>+'BILAN DES 4 FDM'!J143</f>
        <v>0</v>
      </c>
      <c r="K144" s="37">
        <f>+'BILAN DES 4 FDM'!K143</f>
        <v>0</v>
      </c>
      <c r="L144" s="37">
        <f>+'BILAN DES 4 FDM'!L143</f>
        <v>0</v>
      </c>
      <c r="M144" s="37">
        <f>+'BILAN DES 4 FDM'!M143</f>
        <v>0</v>
      </c>
      <c r="N144" s="37" t="str">
        <f t="shared" si="14"/>
        <v>Dimanche12h00</v>
      </c>
      <c r="O144" s="37" t="str">
        <f t="shared" si="15"/>
        <v>00</v>
      </c>
      <c r="P144" s="37">
        <f t="shared" si="13"/>
        <v>3</v>
      </c>
      <c r="Q144" t="str">
        <f>IF(O144="00"," ",IF(COUNTIF($O$5:O144,O144)=1,"ok"," "))</f>
        <v xml:space="preserve"> </v>
      </c>
      <c r="R144" t="str">
        <f t="shared" si="16"/>
        <v xml:space="preserve"> </v>
      </c>
    </row>
    <row r="145" spans="1:18" x14ac:dyDescent="0.3">
      <c r="A145" t="str">
        <f t="shared" si="12"/>
        <v>Dimanche</v>
      </c>
      <c r="B145" t="str">
        <f>+'BILAN DES 4 FDM'!B144</f>
        <v>12h00</v>
      </c>
      <c r="C145" t="str">
        <f>+'BILAN DES 4 FDM'!C144</f>
        <v>12A</v>
      </c>
      <c r="D145" s="37">
        <f>+'BILAN DES 4 FDM'!D144</f>
        <v>0</v>
      </c>
      <c r="E145" s="37">
        <f>+'BILAN DES 4 FDM'!E144</f>
        <v>0</v>
      </c>
      <c r="F145" s="37">
        <f>+'BILAN DES 4 FDM'!F144</f>
        <v>0</v>
      </c>
      <c r="G145" s="37">
        <f>+'BILAN DES 4 FDM'!G144</f>
        <v>0</v>
      </c>
      <c r="H145" s="37">
        <f>+'BILAN DES 4 FDM'!H144</f>
        <v>0</v>
      </c>
      <c r="I145" s="37">
        <f>+'BILAN DES 4 FDM'!I144</f>
        <v>0</v>
      </c>
      <c r="J145" s="37">
        <f>+'BILAN DES 4 FDM'!J144</f>
        <v>0</v>
      </c>
      <c r="K145" s="37">
        <f>+'BILAN DES 4 FDM'!K144</f>
        <v>0</v>
      </c>
      <c r="L145" s="37">
        <f>+'BILAN DES 4 FDM'!L144</f>
        <v>0</v>
      </c>
      <c r="M145" s="37">
        <f>+'BILAN DES 4 FDM'!M144</f>
        <v>0</v>
      </c>
      <c r="N145" s="37" t="str">
        <f t="shared" si="14"/>
        <v>Dimanche12h00</v>
      </c>
      <c r="O145" s="37" t="str">
        <f t="shared" si="15"/>
        <v>00</v>
      </c>
      <c r="P145" s="37">
        <f t="shared" si="13"/>
        <v>3</v>
      </c>
      <c r="Q145" t="str">
        <f>IF(O145="00"," ",IF(COUNTIF($O$5:O145,O145)=1,"ok"," "))</f>
        <v xml:space="preserve"> </v>
      </c>
      <c r="R145" t="str">
        <f t="shared" si="16"/>
        <v xml:space="preserve"> </v>
      </c>
    </row>
    <row r="146" spans="1:18" x14ac:dyDescent="0.3">
      <c r="A146" t="str">
        <f t="shared" si="12"/>
        <v>Dimanche</v>
      </c>
      <c r="B146" t="str">
        <f>+'BILAN DES 4 FDM'!B145</f>
        <v>12h00</v>
      </c>
      <c r="C146" t="str">
        <f>+'BILAN DES 4 FDM'!C145</f>
        <v>12B</v>
      </c>
      <c r="D146" s="37">
        <f>+'BILAN DES 4 FDM'!D145</f>
        <v>0</v>
      </c>
      <c r="E146" s="37">
        <f>+'BILAN DES 4 FDM'!E145</f>
        <v>0</v>
      </c>
      <c r="F146" s="37">
        <f>+'BILAN DES 4 FDM'!F145</f>
        <v>0</v>
      </c>
      <c r="G146" s="37">
        <f>+'BILAN DES 4 FDM'!G145</f>
        <v>0</v>
      </c>
      <c r="H146" s="37">
        <f>+'BILAN DES 4 FDM'!H145</f>
        <v>0</v>
      </c>
      <c r="I146" s="37">
        <f>+'BILAN DES 4 FDM'!I145</f>
        <v>0</v>
      </c>
      <c r="J146" s="37">
        <f>+'BILAN DES 4 FDM'!J145</f>
        <v>0</v>
      </c>
      <c r="K146" s="37">
        <f>+'BILAN DES 4 FDM'!K145</f>
        <v>0</v>
      </c>
      <c r="L146" s="37">
        <f>+'BILAN DES 4 FDM'!L145</f>
        <v>0</v>
      </c>
      <c r="M146" s="37">
        <f>+'BILAN DES 4 FDM'!M145</f>
        <v>0</v>
      </c>
      <c r="N146" s="37" t="str">
        <f t="shared" si="14"/>
        <v>Dimanche12h00</v>
      </c>
      <c r="O146" s="37" t="str">
        <f t="shared" si="15"/>
        <v>00</v>
      </c>
      <c r="P146" s="37">
        <f t="shared" si="13"/>
        <v>3</v>
      </c>
      <c r="Q146" t="str">
        <f>IF(O146="00"," ",IF(COUNTIF($O$5:O146,O146)=1,"ok"," "))</f>
        <v xml:space="preserve"> </v>
      </c>
      <c r="R146" t="str">
        <f t="shared" si="16"/>
        <v xml:space="preserve"> </v>
      </c>
    </row>
    <row r="147" spans="1:18" x14ac:dyDescent="0.3">
      <c r="A147" t="str">
        <f t="shared" si="12"/>
        <v>Dimanche</v>
      </c>
      <c r="B147" t="str">
        <f>+'BILAN DES 4 FDM'!B146</f>
        <v>12h00</v>
      </c>
      <c r="C147" t="str">
        <f>+'BILAN DES 4 FDM'!C146</f>
        <v>12C</v>
      </c>
      <c r="D147" s="37">
        <f>+'BILAN DES 4 FDM'!D146</f>
        <v>0</v>
      </c>
      <c r="E147" s="37">
        <f>+'BILAN DES 4 FDM'!E146</f>
        <v>0</v>
      </c>
      <c r="F147" s="37">
        <f>+'BILAN DES 4 FDM'!F146</f>
        <v>0</v>
      </c>
      <c r="G147" s="37">
        <f>+'BILAN DES 4 FDM'!G146</f>
        <v>0</v>
      </c>
      <c r="H147" s="37">
        <f>+'BILAN DES 4 FDM'!H146</f>
        <v>0</v>
      </c>
      <c r="I147" s="37">
        <f>+'BILAN DES 4 FDM'!I146</f>
        <v>0</v>
      </c>
      <c r="J147" s="37">
        <f>+'BILAN DES 4 FDM'!J146</f>
        <v>0</v>
      </c>
      <c r="K147" s="37">
        <f>+'BILAN DES 4 FDM'!K146</f>
        <v>0</v>
      </c>
      <c r="L147" s="37">
        <f>+'BILAN DES 4 FDM'!L146</f>
        <v>0</v>
      </c>
      <c r="M147" s="37">
        <f>+'BILAN DES 4 FDM'!M146</f>
        <v>0</v>
      </c>
      <c r="N147" s="37" t="str">
        <f t="shared" si="14"/>
        <v>Dimanche12h00</v>
      </c>
      <c r="O147" s="37" t="str">
        <f t="shared" si="15"/>
        <v>00</v>
      </c>
      <c r="P147" s="37">
        <f t="shared" si="13"/>
        <v>3</v>
      </c>
      <c r="Q147" t="str">
        <f>IF(O147="00"," ",IF(COUNTIF($O$5:O147,O147)=1,"ok"," "))</f>
        <v xml:space="preserve"> </v>
      </c>
      <c r="R147" t="str">
        <f t="shared" si="16"/>
        <v xml:space="preserve"> </v>
      </c>
    </row>
    <row r="148" spans="1:18" x14ac:dyDescent="0.3">
      <c r="A148" t="str">
        <f t="shared" si="12"/>
        <v>Dimanche</v>
      </c>
      <c r="B148" t="str">
        <f>+'BILAN DES 4 FDM'!B147</f>
        <v>12h00</v>
      </c>
      <c r="C148" t="str">
        <f>+'BILAN DES 4 FDM'!C147</f>
        <v>12D</v>
      </c>
      <c r="D148" s="37">
        <f>+'BILAN DES 4 FDM'!D147</f>
        <v>0</v>
      </c>
      <c r="E148" s="37">
        <f>+'BILAN DES 4 FDM'!E147</f>
        <v>0</v>
      </c>
      <c r="F148" s="37">
        <f>+'BILAN DES 4 FDM'!F147</f>
        <v>0</v>
      </c>
      <c r="G148" s="37">
        <f>+'BILAN DES 4 FDM'!G147</f>
        <v>0</v>
      </c>
      <c r="H148" s="37">
        <f>+'BILAN DES 4 FDM'!H147</f>
        <v>0</v>
      </c>
      <c r="I148" s="37">
        <f>+'BILAN DES 4 FDM'!I147</f>
        <v>0</v>
      </c>
      <c r="J148" s="37">
        <f>+'BILAN DES 4 FDM'!J147</f>
        <v>0</v>
      </c>
      <c r="K148" s="37">
        <f>+'BILAN DES 4 FDM'!K147</f>
        <v>0</v>
      </c>
      <c r="L148" s="37">
        <f>+'BILAN DES 4 FDM'!L147</f>
        <v>0</v>
      </c>
      <c r="M148" s="37">
        <f>+'BILAN DES 4 FDM'!M147</f>
        <v>0</v>
      </c>
      <c r="N148" s="37" t="str">
        <f t="shared" si="14"/>
        <v>Dimanche12h00</v>
      </c>
      <c r="O148" s="37" t="str">
        <f t="shared" si="15"/>
        <v>00</v>
      </c>
      <c r="P148" s="37">
        <f t="shared" si="13"/>
        <v>3</v>
      </c>
      <c r="Q148" t="str">
        <f>IF(O148="00"," ",IF(COUNTIF($O$5:O148,O148)=1,"ok"," "))</f>
        <v xml:space="preserve"> </v>
      </c>
      <c r="R148" t="str">
        <f t="shared" si="16"/>
        <v xml:space="preserve"> </v>
      </c>
    </row>
    <row r="149" spans="1:18" x14ac:dyDescent="0.3">
      <c r="A149" t="str">
        <f t="shared" si="12"/>
        <v>Dimanche</v>
      </c>
      <c r="B149" t="str">
        <f>+'BILAN DES 4 FDM'!B148</f>
        <v>14h30</v>
      </c>
      <c r="C149" t="str">
        <f>+'BILAN DES 4 FDM'!C148</f>
        <v>1A</v>
      </c>
      <c r="D149" s="37">
        <f>+'BILAN DES 4 FDM'!D148</f>
        <v>0</v>
      </c>
      <c r="E149" s="37">
        <f>+'BILAN DES 4 FDM'!E148</f>
        <v>0</v>
      </c>
      <c r="F149" s="37">
        <f>+'BILAN DES 4 FDM'!F148</f>
        <v>0</v>
      </c>
      <c r="G149" s="37">
        <f>+'BILAN DES 4 FDM'!G148</f>
        <v>0</v>
      </c>
      <c r="H149" s="37">
        <f>+'BILAN DES 4 FDM'!H148</f>
        <v>0</v>
      </c>
      <c r="I149" s="37">
        <f>+'BILAN DES 4 FDM'!I148</f>
        <v>0</v>
      </c>
      <c r="J149" s="37">
        <f>+'BILAN DES 4 FDM'!J148</f>
        <v>0</v>
      </c>
      <c r="K149" s="37">
        <f>+'BILAN DES 4 FDM'!K148</f>
        <v>0</v>
      </c>
      <c r="L149" s="37">
        <f>+'BILAN DES 4 FDM'!L148</f>
        <v>0</v>
      </c>
      <c r="M149" s="37">
        <f>+'BILAN DES 4 FDM'!M148</f>
        <v>0</v>
      </c>
      <c r="N149" s="37" t="str">
        <f t="shared" si="14"/>
        <v>Dimanche14h30</v>
      </c>
      <c r="O149" s="37" t="str">
        <f t="shared" si="15"/>
        <v>00</v>
      </c>
      <c r="P149" s="37">
        <f t="shared" si="13"/>
        <v>4</v>
      </c>
      <c r="Q149" t="str">
        <f>IF(O149="00"," ",IF(COUNTIF($O$5:O149,O149)=1,"ok"," "))</f>
        <v xml:space="preserve"> </v>
      </c>
      <c r="R149" t="str">
        <f t="shared" si="16"/>
        <v xml:space="preserve"> </v>
      </c>
    </row>
    <row r="150" spans="1:18" x14ac:dyDescent="0.3">
      <c r="A150" t="str">
        <f t="shared" si="12"/>
        <v>Dimanche</v>
      </c>
      <c r="B150" t="str">
        <f>+'BILAN DES 4 FDM'!B149</f>
        <v>14h30</v>
      </c>
      <c r="C150" t="str">
        <f>+'BILAN DES 4 FDM'!C149</f>
        <v>1B</v>
      </c>
      <c r="D150" s="37">
        <f>+'BILAN DES 4 FDM'!D149</f>
        <v>0</v>
      </c>
      <c r="E150" s="37">
        <f>+'BILAN DES 4 FDM'!E149</f>
        <v>0</v>
      </c>
      <c r="F150" s="37">
        <f>+'BILAN DES 4 FDM'!F149</f>
        <v>0</v>
      </c>
      <c r="G150" s="37">
        <f>+'BILAN DES 4 FDM'!G149</f>
        <v>0</v>
      </c>
      <c r="H150" s="37">
        <f>+'BILAN DES 4 FDM'!H149</f>
        <v>0</v>
      </c>
      <c r="I150" s="37">
        <f>+'BILAN DES 4 FDM'!I149</f>
        <v>0</v>
      </c>
      <c r="J150" s="37">
        <f>+'BILAN DES 4 FDM'!J149</f>
        <v>0</v>
      </c>
      <c r="K150" s="37">
        <f>+'BILAN DES 4 FDM'!K149</f>
        <v>0</v>
      </c>
      <c r="L150" s="37">
        <f>+'BILAN DES 4 FDM'!L149</f>
        <v>0</v>
      </c>
      <c r="M150" s="37">
        <f>+'BILAN DES 4 FDM'!M149</f>
        <v>0</v>
      </c>
      <c r="N150" s="37" t="str">
        <f t="shared" si="14"/>
        <v>Dimanche14h30</v>
      </c>
      <c r="O150" s="37" t="str">
        <f t="shared" si="15"/>
        <v>00</v>
      </c>
      <c r="P150" s="37">
        <f t="shared" si="13"/>
        <v>4</v>
      </c>
      <c r="Q150" t="str">
        <f>IF(O150="00"," ",IF(COUNTIF($O$5:O150,O150)=1,"ok"," "))</f>
        <v xml:space="preserve"> </v>
      </c>
      <c r="R150" t="str">
        <f t="shared" si="16"/>
        <v xml:space="preserve"> </v>
      </c>
    </row>
    <row r="151" spans="1:18" x14ac:dyDescent="0.3">
      <c r="A151" t="str">
        <f t="shared" si="12"/>
        <v>Dimanche</v>
      </c>
      <c r="B151" t="str">
        <f>+'BILAN DES 4 FDM'!B150</f>
        <v>14h30</v>
      </c>
      <c r="C151" t="str">
        <f>+'BILAN DES 4 FDM'!C150</f>
        <v>1C</v>
      </c>
      <c r="D151" s="37">
        <f>+'BILAN DES 4 FDM'!D150</f>
        <v>0</v>
      </c>
      <c r="E151" s="37">
        <f>+'BILAN DES 4 FDM'!E150</f>
        <v>0</v>
      </c>
      <c r="F151" s="37">
        <f>+'BILAN DES 4 FDM'!F150</f>
        <v>0</v>
      </c>
      <c r="G151" s="37">
        <f>+'BILAN DES 4 FDM'!G150</f>
        <v>0</v>
      </c>
      <c r="H151" s="37">
        <f>+'BILAN DES 4 FDM'!H150</f>
        <v>0</v>
      </c>
      <c r="I151" s="37">
        <f>+'BILAN DES 4 FDM'!I150</f>
        <v>0</v>
      </c>
      <c r="J151" s="37">
        <f>+'BILAN DES 4 FDM'!J150</f>
        <v>0</v>
      </c>
      <c r="K151" s="37">
        <f>+'BILAN DES 4 FDM'!K150</f>
        <v>0</v>
      </c>
      <c r="L151" s="37">
        <f>+'BILAN DES 4 FDM'!L150</f>
        <v>0</v>
      </c>
      <c r="M151" s="37">
        <f>+'BILAN DES 4 FDM'!M150</f>
        <v>0</v>
      </c>
      <c r="N151" s="37" t="str">
        <f t="shared" si="14"/>
        <v>Dimanche14h30</v>
      </c>
      <c r="O151" s="37" t="str">
        <f t="shared" si="15"/>
        <v>00</v>
      </c>
      <c r="P151" s="37">
        <f t="shared" si="13"/>
        <v>4</v>
      </c>
      <c r="Q151" t="str">
        <f>IF(O151="00"," ",IF(COUNTIF($O$5:O151,O151)=1,"ok"," "))</f>
        <v xml:space="preserve"> </v>
      </c>
      <c r="R151" t="str">
        <f t="shared" si="16"/>
        <v xml:space="preserve"> </v>
      </c>
    </row>
    <row r="152" spans="1:18" x14ac:dyDescent="0.3">
      <c r="A152" t="str">
        <f t="shared" si="12"/>
        <v>Dimanche</v>
      </c>
      <c r="B152" t="str">
        <f>+'BILAN DES 4 FDM'!B151</f>
        <v>14h30</v>
      </c>
      <c r="C152" t="str">
        <f>+'BILAN DES 4 FDM'!C151</f>
        <v>1D</v>
      </c>
      <c r="D152" s="37">
        <f>+'BILAN DES 4 FDM'!D151</f>
        <v>0</v>
      </c>
      <c r="E152" s="37">
        <f>+'BILAN DES 4 FDM'!E151</f>
        <v>0</v>
      </c>
      <c r="F152" s="37">
        <f>+'BILAN DES 4 FDM'!F151</f>
        <v>0</v>
      </c>
      <c r="G152" s="37">
        <f>+'BILAN DES 4 FDM'!G151</f>
        <v>0</v>
      </c>
      <c r="H152" s="37">
        <f>+'BILAN DES 4 FDM'!H151</f>
        <v>0</v>
      </c>
      <c r="I152" s="37">
        <f>+'BILAN DES 4 FDM'!I151</f>
        <v>0</v>
      </c>
      <c r="J152" s="37">
        <f>+'BILAN DES 4 FDM'!J151</f>
        <v>0</v>
      </c>
      <c r="K152" s="37">
        <f>+'BILAN DES 4 FDM'!K151</f>
        <v>0</v>
      </c>
      <c r="L152" s="37">
        <f>+'BILAN DES 4 FDM'!L151</f>
        <v>0</v>
      </c>
      <c r="M152" s="37">
        <f>+'BILAN DES 4 FDM'!M151</f>
        <v>0</v>
      </c>
      <c r="N152" s="37" t="str">
        <f t="shared" si="14"/>
        <v>Dimanche14h30</v>
      </c>
      <c r="O152" s="37" t="str">
        <f t="shared" si="15"/>
        <v>00</v>
      </c>
      <c r="P152" s="37">
        <f t="shared" si="13"/>
        <v>4</v>
      </c>
      <c r="Q152" t="str">
        <f>IF(O152="00"," ",IF(COUNTIF($O$5:O152,O152)=1,"ok"," "))</f>
        <v xml:space="preserve"> </v>
      </c>
      <c r="R152" t="str">
        <f t="shared" si="16"/>
        <v xml:space="preserve"> </v>
      </c>
    </row>
    <row r="153" spans="1:18" x14ac:dyDescent="0.3">
      <c r="A153" t="str">
        <f t="shared" si="12"/>
        <v>Dimanche</v>
      </c>
      <c r="B153" t="str">
        <f>+'BILAN DES 4 FDM'!B152</f>
        <v>14h30</v>
      </c>
      <c r="C153" t="str">
        <f>+'BILAN DES 4 FDM'!C152</f>
        <v>2A</v>
      </c>
      <c r="D153" s="37" t="str">
        <f>+'BILAN DES 4 FDM'!D152</f>
        <v>CIE D'ARC DE MONTMORENCY</v>
      </c>
      <c r="E153" s="37" t="str">
        <f>+'BILAN DES 4 FDM'!E152</f>
        <v>DEBETZ</v>
      </c>
      <c r="F153" s="37" t="str">
        <f>+'BILAN DES 4 FDM'!F152</f>
        <v>Samuel</v>
      </c>
      <c r="G153" s="37" t="str">
        <f>+'BILAN DES 4 FDM'!G152</f>
        <v>H</v>
      </c>
      <c r="H153" s="37">
        <f>+'BILAN DES 4 FDM'!H152</f>
        <v>22</v>
      </c>
      <c r="I153" s="37">
        <f>+'BILAN DES 4 FDM'!I152</f>
        <v>19</v>
      </c>
      <c r="J153" s="37">
        <f>+'BILAN DES 4 FDM'!J152</f>
        <v>41</v>
      </c>
      <c r="K153" s="37">
        <f>+'BILAN DES 4 FDM'!K152</f>
        <v>1</v>
      </c>
      <c r="L153" s="37">
        <f>+'BILAN DES 4 FDM'!L152</f>
        <v>13</v>
      </c>
      <c r="M153" s="37">
        <f>+'BILAN DES 4 FDM'!M152</f>
        <v>0</v>
      </c>
      <c r="N153" s="37" t="str">
        <f t="shared" si="14"/>
        <v>Dimanche14h30</v>
      </c>
      <c r="O153" s="37" t="str">
        <f t="shared" si="15"/>
        <v>DEBETZSamuel</v>
      </c>
      <c r="P153" s="37">
        <f t="shared" si="13"/>
        <v>4</v>
      </c>
      <c r="Q153" t="str">
        <f>IF(O153="00"," ",IF(COUNTIF($O$5:O153,O153)=1,"ok"," "))</f>
        <v>ok</v>
      </c>
      <c r="R153">
        <f t="shared" si="16"/>
        <v>1</v>
      </c>
    </row>
    <row r="154" spans="1:18" x14ac:dyDescent="0.3">
      <c r="A154" t="str">
        <f t="shared" si="12"/>
        <v>Dimanche</v>
      </c>
      <c r="B154" t="str">
        <f>+'BILAN DES 4 FDM'!B153</f>
        <v>14h30</v>
      </c>
      <c r="C154" t="str">
        <f>+'BILAN DES 4 FDM'!C153</f>
        <v>2B</v>
      </c>
      <c r="D154" s="37" t="str">
        <f>+'BILAN DES 4 FDM'!D153</f>
        <v>CIE D'ARC D'ESBLY</v>
      </c>
      <c r="E154" s="37" t="str">
        <f>+'BILAN DES 4 FDM'!E153</f>
        <v>ULDRY</v>
      </c>
      <c r="F154" s="37" t="str">
        <f>+'BILAN DES 4 FDM'!F153</f>
        <v>Patrick</v>
      </c>
      <c r="G154" s="37" t="str">
        <f>+'BILAN DES 4 FDM'!G153</f>
        <v>H</v>
      </c>
      <c r="H154" s="37">
        <f>+'BILAN DES 4 FDM'!H153</f>
        <v>41</v>
      </c>
      <c r="I154" s="37">
        <f>+'BILAN DES 4 FDM'!I153</f>
        <v>45</v>
      </c>
      <c r="J154" s="37">
        <f>+'BILAN DES 4 FDM'!J153</f>
        <v>86</v>
      </c>
      <c r="K154" s="37">
        <f>+'BILAN DES 4 FDM'!K153</f>
        <v>0</v>
      </c>
      <c r="L154" s="37">
        <f>+'BILAN DES 4 FDM'!L153</f>
        <v>0</v>
      </c>
      <c r="M154" s="37">
        <f>+'BILAN DES 4 FDM'!M153</f>
        <v>0</v>
      </c>
      <c r="N154" s="37" t="str">
        <f t="shared" si="14"/>
        <v>Dimanche14h30</v>
      </c>
      <c r="O154" s="37" t="str">
        <f t="shared" si="15"/>
        <v>ULDRYPatrick</v>
      </c>
      <c r="P154" s="37">
        <f t="shared" si="13"/>
        <v>4</v>
      </c>
      <c r="Q154" t="str">
        <f>IF(O154="00"," ",IF(COUNTIF($O$5:O154,O154)=1,"ok"," "))</f>
        <v>ok</v>
      </c>
      <c r="R154">
        <f t="shared" si="16"/>
        <v>1</v>
      </c>
    </row>
    <row r="155" spans="1:18" x14ac:dyDescent="0.3">
      <c r="A155" t="str">
        <f t="shared" si="12"/>
        <v>Dimanche</v>
      </c>
      <c r="B155" t="str">
        <f>+'BILAN DES 4 FDM'!B154</f>
        <v>14h30</v>
      </c>
      <c r="C155" t="str">
        <f>+'BILAN DES 4 FDM'!C154</f>
        <v>2C</v>
      </c>
      <c r="D155" s="37" t="str">
        <f>+'BILAN DES 4 FDM'!D154</f>
        <v>LES ARCHERS DU PHENIX</v>
      </c>
      <c r="E155" s="37" t="str">
        <f>+'BILAN DES 4 FDM'!E154</f>
        <v>MERVEILLE</v>
      </c>
      <c r="F155" s="37" t="str">
        <f>+'BILAN DES 4 FDM'!F154</f>
        <v>Alain</v>
      </c>
      <c r="G155" s="37" t="str">
        <f>+'BILAN DES 4 FDM'!G154</f>
        <v>H</v>
      </c>
      <c r="H155" s="37">
        <f>+'BILAN DES 4 FDM'!H154</f>
        <v>32</v>
      </c>
      <c r="I155" s="37">
        <f>+'BILAN DES 4 FDM'!I154</f>
        <v>30</v>
      </c>
      <c r="J155" s="37">
        <f>+'BILAN DES 4 FDM'!J154</f>
        <v>62</v>
      </c>
      <c r="K155" s="37">
        <f>+'BILAN DES 4 FDM'!K154</f>
        <v>0</v>
      </c>
      <c r="L155" s="37">
        <f>+'BILAN DES 4 FDM'!L154</f>
        <v>0</v>
      </c>
      <c r="M155" s="37" t="str">
        <f>+'BILAN DES 4 FDM'!M154</f>
        <v>PAYEE CHQ</v>
      </c>
      <c r="N155" s="37" t="str">
        <f t="shared" si="14"/>
        <v>Dimanche14h30</v>
      </c>
      <c r="O155" s="37" t="str">
        <f t="shared" si="15"/>
        <v>MERVEILLEAlain</v>
      </c>
      <c r="P155" s="37">
        <f t="shared" si="13"/>
        <v>4</v>
      </c>
      <c r="Q155" t="str">
        <f>IF(O155="00"," ",IF(COUNTIF($O$5:O155,O155)=1,"ok"," "))</f>
        <v xml:space="preserve"> </v>
      </c>
      <c r="R155">
        <f t="shared" si="16"/>
        <v>4</v>
      </c>
    </row>
    <row r="156" spans="1:18" x14ac:dyDescent="0.3">
      <c r="A156" t="str">
        <f t="shared" si="12"/>
        <v>Dimanche</v>
      </c>
      <c r="B156" t="str">
        <f>+'BILAN DES 4 FDM'!B155</f>
        <v>14h30</v>
      </c>
      <c r="C156" t="str">
        <f>+'BILAN DES 4 FDM'!C155</f>
        <v>2D</v>
      </c>
      <c r="D156" s="37" t="str">
        <f>+'BILAN DES 4 FDM'!D155</f>
        <v>CIE D'ARC DE SAINT PATHUS</v>
      </c>
      <c r="E156" s="37" t="str">
        <f>+'BILAN DES 4 FDM'!E155</f>
        <v>GAYS</v>
      </c>
      <c r="F156" s="37" t="str">
        <f>+'BILAN DES 4 FDM'!F155</f>
        <v>Thiphaine</v>
      </c>
      <c r="G156" s="37" t="str">
        <f>+'BILAN DES 4 FDM'!G155</f>
        <v>D</v>
      </c>
      <c r="H156" s="37">
        <f>+'BILAN DES 4 FDM'!H155</f>
        <v>8</v>
      </c>
      <c r="I156" s="37">
        <f>+'BILAN DES 4 FDM'!I155</f>
        <v>21</v>
      </c>
      <c r="J156" s="37">
        <f>+'BILAN DES 4 FDM'!J155</f>
        <v>29</v>
      </c>
      <c r="K156" s="37">
        <f>+'BILAN DES 4 FDM'!K155</f>
        <v>0</v>
      </c>
      <c r="L156" s="37">
        <f>+'BILAN DES 4 FDM'!L155</f>
        <v>0</v>
      </c>
      <c r="M156" s="37">
        <f>+'BILAN DES 4 FDM'!M155</f>
        <v>0</v>
      </c>
      <c r="N156" s="37" t="str">
        <f t="shared" si="14"/>
        <v>Dimanche14h30</v>
      </c>
      <c r="O156" s="37" t="str">
        <f t="shared" si="15"/>
        <v>GAYSThiphaine</v>
      </c>
      <c r="P156" s="37">
        <f t="shared" si="13"/>
        <v>4</v>
      </c>
      <c r="Q156" t="str">
        <f>IF(O156="00"," ",IF(COUNTIF($O$5:O156,O156)=1,"ok"," "))</f>
        <v>ok</v>
      </c>
      <c r="R156">
        <f t="shared" si="16"/>
        <v>1</v>
      </c>
    </row>
    <row r="157" spans="1:18" x14ac:dyDescent="0.3">
      <c r="A157" t="str">
        <f t="shared" si="12"/>
        <v>Dimanche</v>
      </c>
      <c r="B157" t="str">
        <f>+'BILAN DES 4 FDM'!B156</f>
        <v>14h30</v>
      </c>
      <c r="C157" t="str">
        <f>+'BILAN DES 4 FDM'!C156</f>
        <v>3A</v>
      </c>
      <c r="D157" s="37" t="str">
        <f>+'BILAN DES 4 FDM'!D156</f>
        <v>CLUB ECOUEN</v>
      </c>
      <c r="E157" s="37" t="str">
        <f>+'BILAN DES 4 FDM'!E156</f>
        <v>THEVENIN</v>
      </c>
      <c r="F157" s="37" t="str">
        <f>+'BILAN DES 4 FDM'!F156</f>
        <v>Matthieu</v>
      </c>
      <c r="G157" s="37" t="str">
        <f>+'BILAN DES 4 FDM'!G156</f>
        <v>H</v>
      </c>
      <c r="H157" s="37">
        <f>+'BILAN DES 4 FDM'!H156</f>
        <v>30</v>
      </c>
      <c r="I157" s="37">
        <f>+'BILAN DES 4 FDM'!I156</f>
        <v>31</v>
      </c>
      <c r="J157" s="37">
        <f>+'BILAN DES 4 FDM'!J156</f>
        <v>61</v>
      </c>
      <c r="K157" s="37">
        <f>+'BILAN DES 4 FDM'!K156</f>
        <v>0</v>
      </c>
      <c r="L157" s="37">
        <f>+'BILAN DES 4 FDM'!L156</f>
        <v>0</v>
      </c>
      <c r="M157" s="37">
        <f>+'BILAN DES 4 FDM'!M156</f>
        <v>0</v>
      </c>
      <c r="N157" s="37" t="str">
        <f t="shared" si="14"/>
        <v>Dimanche14h30</v>
      </c>
      <c r="O157" s="37" t="str">
        <f t="shared" si="15"/>
        <v>THEVENINMatthieu</v>
      </c>
      <c r="P157" s="37">
        <f t="shared" si="13"/>
        <v>4</v>
      </c>
      <c r="Q157" t="str">
        <f>IF(O157="00"," ",IF(COUNTIF($O$5:O157,O157)=1,"ok"," "))</f>
        <v>ok</v>
      </c>
      <c r="R157">
        <f t="shared" si="16"/>
        <v>1</v>
      </c>
    </row>
    <row r="158" spans="1:18" x14ac:dyDescent="0.3">
      <c r="A158" t="str">
        <f t="shared" si="12"/>
        <v>Dimanche</v>
      </c>
      <c r="B158" t="str">
        <f>+'BILAN DES 4 FDM'!B157</f>
        <v>14h30</v>
      </c>
      <c r="C158" t="str">
        <f>+'BILAN DES 4 FDM'!C157</f>
        <v>3B</v>
      </c>
      <c r="D158" s="37" t="str">
        <f>+'BILAN DES 4 FDM'!D157</f>
        <v>CIE D'ARC DE MONTMORENCY</v>
      </c>
      <c r="E158" s="37" t="str">
        <f>+'BILAN DES 4 FDM'!E157</f>
        <v>DUTRANNOY</v>
      </c>
      <c r="F158" s="37" t="str">
        <f>+'BILAN DES 4 FDM'!F157</f>
        <v>Marc</v>
      </c>
      <c r="G158" s="37" t="str">
        <f>+'BILAN DES 4 FDM'!G157</f>
        <v>H</v>
      </c>
      <c r="H158" s="37">
        <f>+'BILAN DES 4 FDM'!H157</f>
        <v>9</v>
      </c>
      <c r="I158" s="37">
        <f>+'BILAN DES 4 FDM'!I157</f>
        <v>26</v>
      </c>
      <c r="J158" s="37">
        <f>+'BILAN DES 4 FDM'!J157</f>
        <v>35</v>
      </c>
      <c r="K158" s="37">
        <f>+'BILAN DES 4 FDM'!K157</f>
        <v>1</v>
      </c>
      <c r="L158" s="37">
        <f>+'BILAN DES 4 FDM'!L157</f>
        <v>13</v>
      </c>
      <c r="M158" s="37">
        <f>+'BILAN DES 4 FDM'!M157</f>
        <v>0</v>
      </c>
      <c r="N158" s="37" t="str">
        <f t="shared" si="14"/>
        <v>Dimanche14h30</v>
      </c>
      <c r="O158" s="37" t="str">
        <f t="shared" si="15"/>
        <v>DUTRANNOYMarc</v>
      </c>
      <c r="P158" s="37">
        <f t="shared" si="13"/>
        <v>4</v>
      </c>
      <c r="Q158" t="str">
        <f>IF(O158="00"," ",IF(COUNTIF($O$5:O158,O158)=1,"ok"," "))</f>
        <v>ok</v>
      </c>
      <c r="R158">
        <f t="shared" si="16"/>
        <v>1</v>
      </c>
    </row>
    <row r="159" spans="1:18" x14ac:dyDescent="0.3">
      <c r="A159" t="str">
        <f t="shared" si="12"/>
        <v>Dimanche</v>
      </c>
      <c r="B159" t="str">
        <f>+'BILAN DES 4 FDM'!B158</f>
        <v>14h30</v>
      </c>
      <c r="C159" t="str">
        <f>+'BILAN DES 4 FDM'!C158</f>
        <v>3C</v>
      </c>
      <c r="D159" s="37" t="str">
        <f>+'BILAN DES 4 FDM'!D158</f>
        <v>CIE D'ARC D'ESBLY</v>
      </c>
      <c r="E159" s="37" t="str">
        <f>+'BILAN DES 4 FDM'!E158</f>
        <v>GUILLEMARD</v>
      </c>
      <c r="F159" s="37" t="str">
        <f>+'BILAN DES 4 FDM'!F158</f>
        <v>Marie France</v>
      </c>
      <c r="G159" s="37" t="str">
        <f>+'BILAN DES 4 FDM'!G158</f>
        <v>D</v>
      </c>
      <c r="H159" s="37">
        <f>+'BILAN DES 4 FDM'!H158</f>
        <v>18</v>
      </c>
      <c r="I159" s="37">
        <f>+'BILAN DES 4 FDM'!I158</f>
        <v>20</v>
      </c>
      <c r="J159" s="37">
        <f>+'BILAN DES 4 FDM'!J158</f>
        <v>38</v>
      </c>
      <c r="K159" s="37">
        <f>+'BILAN DES 4 FDM'!K158</f>
        <v>0</v>
      </c>
      <c r="L159" s="37">
        <f>+'BILAN DES 4 FDM'!L158</f>
        <v>0</v>
      </c>
      <c r="M159" s="37">
        <f>+'BILAN DES 4 FDM'!M158</f>
        <v>0</v>
      </c>
      <c r="N159" s="37" t="str">
        <f t="shared" si="14"/>
        <v>Dimanche14h30</v>
      </c>
      <c r="O159" s="37" t="str">
        <f t="shared" si="15"/>
        <v>GUILLEMARDMarie France</v>
      </c>
      <c r="P159" s="37">
        <f t="shared" si="13"/>
        <v>4</v>
      </c>
      <c r="Q159" t="str">
        <f>IF(O159="00"," ",IF(COUNTIF($O$5:O159,O159)=1,"ok"," "))</f>
        <v>ok</v>
      </c>
      <c r="R159">
        <f t="shared" si="16"/>
        <v>1</v>
      </c>
    </row>
    <row r="160" spans="1:18" x14ac:dyDescent="0.3">
      <c r="A160" t="str">
        <f t="shared" si="12"/>
        <v>Dimanche</v>
      </c>
      <c r="B160" t="str">
        <f>+'BILAN DES 4 FDM'!B159</f>
        <v>14h30</v>
      </c>
      <c r="C160" t="str">
        <f>+'BILAN DES 4 FDM'!C159</f>
        <v>3D</v>
      </c>
      <c r="D160" s="37" t="str">
        <f>+'BILAN DES 4 FDM'!D159</f>
        <v>CIE D'ARC DE SAINT PATHUS</v>
      </c>
      <c r="E160" s="37" t="str">
        <f>+'BILAN DES 4 FDM'!E159</f>
        <v>DROHE</v>
      </c>
      <c r="F160" s="37" t="str">
        <f>+'BILAN DES 4 FDM'!F159</f>
        <v>Maryse</v>
      </c>
      <c r="G160" s="37" t="str">
        <f>+'BILAN DES 4 FDM'!G159</f>
        <v>D</v>
      </c>
      <c r="H160" s="37">
        <f>+'BILAN DES 4 FDM'!H159</f>
        <v>15</v>
      </c>
      <c r="I160" s="37">
        <f>+'BILAN DES 4 FDM'!I159</f>
        <v>29</v>
      </c>
      <c r="J160" s="37">
        <f>+'BILAN DES 4 FDM'!J159</f>
        <v>44</v>
      </c>
      <c r="K160" s="37">
        <f>+'BILAN DES 4 FDM'!K159</f>
        <v>0</v>
      </c>
      <c r="L160" s="37">
        <f>+'BILAN DES 4 FDM'!L159</f>
        <v>0</v>
      </c>
      <c r="M160" s="37">
        <f>+'BILAN DES 4 FDM'!M159</f>
        <v>0</v>
      </c>
      <c r="N160" s="37" t="str">
        <f t="shared" si="14"/>
        <v>Dimanche14h30</v>
      </c>
      <c r="O160" s="37" t="str">
        <f t="shared" si="15"/>
        <v>DROHEMaryse</v>
      </c>
      <c r="P160" s="37">
        <f t="shared" si="13"/>
        <v>4</v>
      </c>
      <c r="Q160" t="str">
        <f>IF(O160="00"," ",IF(COUNTIF($O$5:O160,O160)=1,"ok"," "))</f>
        <v>ok</v>
      </c>
      <c r="R160">
        <f t="shared" si="16"/>
        <v>1</v>
      </c>
    </row>
    <row r="161" spans="1:18" x14ac:dyDescent="0.3">
      <c r="A161" t="str">
        <f t="shared" si="12"/>
        <v>Dimanche</v>
      </c>
      <c r="B161" t="str">
        <f>+'BILAN DES 4 FDM'!B160</f>
        <v>14h30</v>
      </c>
      <c r="C161" t="str">
        <f>+'BILAN DES 4 FDM'!C160</f>
        <v>4A</v>
      </c>
      <c r="D161" s="37" t="str">
        <f>+'BILAN DES 4 FDM'!D160</f>
        <v>TIR A L'ARC NANGISSIEN</v>
      </c>
      <c r="E161" s="37" t="str">
        <f>+'BILAN DES 4 FDM'!E160</f>
        <v>LOMBARD</v>
      </c>
      <c r="F161" s="37" t="str">
        <f>+'BILAN DES 4 FDM'!F160</f>
        <v>Alexandre</v>
      </c>
      <c r="G161" s="37" t="str">
        <f>+'BILAN DES 4 FDM'!G160</f>
        <v>H</v>
      </c>
      <c r="H161" s="37">
        <f>+'BILAN DES 4 FDM'!H160</f>
        <v>5</v>
      </c>
      <c r="I161" s="37">
        <f>+'BILAN DES 4 FDM'!I160</f>
        <v>2</v>
      </c>
      <c r="J161" s="37">
        <f>+'BILAN DES 4 FDM'!J160</f>
        <v>7</v>
      </c>
      <c r="K161" s="37">
        <f>+'BILAN DES 4 FDM'!K160</f>
        <v>0</v>
      </c>
      <c r="L161" s="37">
        <f>+'BILAN DES 4 FDM'!L160</f>
        <v>0</v>
      </c>
      <c r="M161" s="37" t="str">
        <f>+'BILAN DES 4 FDM'!M160</f>
        <v>PAYEE CHQ</v>
      </c>
      <c r="N161" s="37" t="str">
        <f t="shared" si="14"/>
        <v>Dimanche14h30</v>
      </c>
      <c r="O161" s="37" t="str">
        <f t="shared" si="15"/>
        <v>LOMBARDAlexandre</v>
      </c>
      <c r="P161" s="37">
        <f t="shared" si="13"/>
        <v>4</v>
      </c>
      <c r="Q161" t="str">
        <f>IF(O161="00"," ",IF(COUNTIF($O$5:O161,O161)=1,"ok"," "))</f>
        <v xml:space="preserve"> </v>
      </c>
      <c r="R161">
        <f t="shared" si="16"/>
        <v>3</v>
      </c>
    </row>
    <row r="162" spans="1:18" x14ac:dyDescent="0.3">
      <c r="A162" t="str">
        <f t="shared" si="12"/>
        <v>Dimanche</v>
      </c>
      <c r="B162" t="str">
        <f>+'BILAN DES 4 FDM'!B161</f>
        <v>14h30</v>
      </c>
      <c r="C162" t="str">
        <f>+'BILAN DES 4 FDM'!C161</f>
        <v>4B</v>
      </c>
      <c r="D162" s="37" t="str">
        <f>+'BILAN DES 4 FDM'!D161</f>
        <v>1ère CIE D'ARC DE VILLEPARISIS</v>
      </c>
      <c r="E162" s="37" t="str">
        <f>+'BILAN DES 4 FDM'!E161</f>
        <v>SCHMISSER</v>
      </c>
      <c r="F162" s="37" t="str">
        <f>+'BILAN DES 4 FDM'!F161</f>
        <v>Hervé</v>
      </c>
      <c r="G162" s="37" t="str">
        <f>+'BILAN DES 4 FDM'!G161</f>
        <v>H</v>
      </c>
      <c r="H162" s="37">
        <f>+'BILAN DES 4 FDM'!H161</f>
        <v>22</v>
      </c>
      <c r="I162" s="37">
        <f>+'BILAN DES 4 FDM'!I161</f>
        <v>22</v>
      </c>
      <c r="J162" s="37">
        <f>+'BILAN DES 4 FDM'!J161</f>
        <v>44</v>
      </c>
      <c r="K162" s="37">
        <f>+'BILAN DES 4 FDM'!K161</f>
        <v>0</v>
      </c>
      <c r="L162" s="37">
        <f>+'BILAN DES 4 FDM'!L161</f>
        <v>0</v>
      </c>
      <c r="M162" s="37">
        <f>+'BILAN DES 4 FDM'!M161</f>
        <v>0</v>
      </c>
      <c r="N162" s="37" t="str">
        <f t="shared" si="14"/>
        <v>Dimanche14h30</v>
      </c>
      <c r="O162" s="37" t="str">
        <f t="shared" si="15"/>
        <v>SCHMISSERHervé</v>
      </c>
      <c r="P162" s="37">
        <f t="shared" si="13"/>
        <v>4</v>
      </c>
      <c r="Q162" t="str">
        <f>IF(O162="00"," ",IF(COUNTIF($O$5:O162,O162)=1,"ok"," "))</f>
        <v>ok</v>
      </c>
      <c r="R162">
        <f t="shared" si="16"/>
        <v>1</v>
      </c>
    </row>
    <row r="163" spans="1:18" x14ac:dyDescent="0.3">
      <c r="A163" t="str">
        <f t="shared" si="12"/>
        <v>Dimanche</v>
      </c>
      <c r="B163" t="str">
        <f>+'BILAN DES 4 FDM'!B162</f>
        <v>14h30</v>
      </c>
      <c r="C163" t="str">
        <f>+'BILAN DES 4 FDM'!C162</f>
        <v>4C</v>
      </c>
      <c r="D163" s="37" t="str">
        <f>+'BILAN DES 4 FDM'!D162</f>
        <v>CLUB ECOUEN</v>
      </c>
      <c r="E163" s="37" t="str">
        <f>+'BILAN DES 4 FDM'!E162</f>
        <v>PERRINEL</v>
      </c>
      <c r="F163" s="37" t="str">
        <f>+'BILAN DES 4 FDM'!F162</f>
        <v>Françoise</v>
      </c>
      <c r="G163" s="37" t="str">
        <f>+'BILAN DES 4 FDM'!G162</f>
        <v>D</v>
      </c>
      <c r="H163" s="37">
        <f>+'BILAN DES 4 FDM'!H162</f>
        <v>27</v>
      </c>
      <c r="I163" s="37">
        <f>+'BILAN DES 4 FDM'!I162</f>
        <v>45</v>
      </c>
      <c r="J163" s="37">
        <f>+'BILAN DES 4 FDM'!J162</f>
        <v>72</v>
      </c>
      <c r="K163" s="37">
        <f>+'BILAN DES 4 FDM'!K162</f>
        <v>0</v>
      </c>
      <c r="L163" s="37">
        <f>+'BILAN DES 4 FDM'!L162</f>
        <v>0</v>
      </c>
      <c r="M163" s="37">
        <f>+'BILAN DES 4 FDM'!M162</f>
        <v>0</v>
      </c>
      <c r="N163" s="37" t="str">
        <f t="shared" si="14"/>
        <v>Dimanche14h30</v>
      </c>
      <c r="O163" s="37" t="str">
        <f t="shared" si="15"/>
        <v>PERRINELFrançoise</v>
      </c>
      <c r="P163" s="37">
        <f t="shared" si="13"/>
        <v>4</v>
      </c>
      <c r="Q163" t="str">
        <f>IF(O163="00"," ",IF(COUNTIF($O$5:O163,O163)=1,"ok"," "))</f>
        <v>ok</v>
      </c>
      <c r="R163">
        <f t="shared" si="16"/>
        <v>1</v>
      </c>
    </row>
    <row r="164" spans="1:18" x14ac:dyDescent="0.3">
      <c r="A164" t="str">
        <f t="shared" si="12"/>
        <v>Dimanche</v>
      </c>
      <c r="B164" t="str">
        <f>+'BILAN DES 4 FDM'!B163</f>
        <v>14h30</v>
      </c>
      <c r="C164" t="str">
        <f>+'BILAN DES 4 FDM'!C163</f>
        <v>4D</v>
      </c>
      <c r="D164" s="37" t="str">
        <f>+'BILAN DES 4 FDM'!D163</f>
        <v>CIE D'ARC DE SAINT PATHUS</v>
      </c>
      <c r="E164" s="37" t="str">
        <f>+'BILAN DES 4 FDM'!E163</f>
        <v>PETITOT</v>
      </c>
      <c r="F164" s="37" t="str">
        <f>+'BILAN DES 4 FDM'!F163</f>
        <v>Jean Pierre</v>
      </c>
      <c r="G164" s="37" t="str">
        <f>+'BILAN DES 4 FDM'!G163</f>
        <v>H</v>
      </c>
      <c r="H164" s="37">
        <f>+'BILAN DES 4 FDM'!H163</f>
        <v>13</v>
      </c>
      <c r="I164" s="37">
        <f>+'BILAN DES 4 FDM'!I163</f>
        <v>16</v>
      </c>
      <c r="J164" s="37">
        <f>+'BILAN DES 4 FDM'!J163</f>
        <v>29</v>
      </c>
      <c r="K164" s="37">
        <f>+'BILAN DES 4 FDM'!K163</f>
        <v>0</v>
      </c>
      <c r="L164" s="37">
        <f>+'BILAN DES 4 FDM'!L163</f>
        <v>0</v>
      </c>
      <c r="M164" s="37">
        <f>+'BILAN DES 4 FDM'!M163</f>
        <v>0</v>
      </c>
      <c r="N164" s="37" t="str">
        <f t="shared" si="14"/>
        <v>Dimanche14h30</v>
      </c>
      <c r="O164" s="37" t="str">
        <f t="shared" si="15"/>
        <v>PETITOTJean Pierre</v>
      </c>
      <c r="P164" s="37">
        <f t="shared" si="13"/>
        <v>4</v>
      </c>
      <c r="Q164" t="str">
        <f>IF(O164="00"," ",IF(COUNTIF($O$5:O164,O164)=1,"ok"," "))</f>
        <v>ok</v>
      </c>
      <c r="R164">
        <f t="shared" si="16"/>
        <v>1</v>
      </c>
    </row>
    <row r="165" spans="1:18" x14ac:dyDescent="0.3">
      <c r="A165" t="str">
        <f t="shared" si="12"/>
        <v>Dimanche</v>
      </c>
      <c r="B165" t="str">
        <f>+'BILAN DES 4 FDM'!B164</f>
        <v>14h30</v>
      </c>
      <c r="C165" t="str">
        <f>+'BILAN DES 4 FDM'!C164</f>
        <v>5A</v>
      </c>
      <c r="D165" s="37" t="str">
        <f>+'BILAN DES 4 FDM'!D164</f>
        <v>1ère CIE D'ARC DE VILLEPARISIS</v>
      </c>
      <c r="E165" s="37" t="str">
        <f>+'BILAN DES 4 FDM'!E164</f>
        <v>SERRANO</v>
      </c>
      <c r="F165" s="37" t="str">
        <f>+'BILAN DES 4 FDM'!F164</f>
        <v>Alain</v>
      </c>
      <c r="G165" s="37" t="str">
        <f>+'BILAN DES 4 FDM'!G164</f>
        <v>H</v>
      </c>
      <c r="H165" s="37">
        <f>+'BILAN DES 4 FDM'!H164</f>
        <v>15</v>
      </c>
      <c r="I165" s="37">
        <f>+'BILAN DES 4 FDM'!I164</f>
        <v>29</v>
      </c>
      <c r="J165" s="37">
        <f>+'BILAN DES 4 FDM'!J164</f>
        <v>44</v>
      </c>
      <c r="K165" s="37">
        <f>+'BILAN DES 4 FDM'!K164</f>
        <v>0</v>
      </c>
      <c r="L165" s="37">
        <f>+'BILAN DES 4 FDM'!L164</f>
        <v>0</v>
      </c>
      <c r="M165" s="37">
        <f>+'BILAN DES 4 FDM'!M164</f>
        <v>0</v>
      </c>
      <c r="N165" s="37" t="str">
        <f t="shared" si="14"/>
        <v>Dimanche14h30</v>
      </c>
      <c r="O165" s="37" t="str">
        <f t="shared" si="15"/>
        <v>SERRANOAlain</v>
      </c>
      <c r="P165" s="37">
        <f t="shared" ref="P165:P196" si="17">IF(N165=$T$1,1,IF(N165=$T$2,2,IF(N165=$T$3,3,IF(N165=$T$4,4," "))))</f>
        <v>4</v>
      </c>
      <c r="Q165" t="str">
        <f>IF(O165="00"," ",IF(COUNTIF($O$5:O165,O165)=1,"ok"," "))</f>
        <v>ok</v>
      </c>
      <c r="R165">
        <f t="shared" si="16"/>
        <v>1</v>
      </c>
    </row>
    <row r="166" spans="1:18" x14ac:dyDescent="0.3">
      <c r="A166" t="str">
        <f t="shared" si="12"/>
        <v>Dimanche</v>
      </c>
      <c r="B166" t="str">
        <f>+'BILAN DES 4 FDM'!B165</f>
        <v>14h30</v>
      </c>
      <c r="C166" t="str">
        <f>+'BILAN DES 4 FDM'!C165</f>
        <v>5B</v>
      </c>
      <c r="D166" s="37" t="str">
        <f>+'BILAN DES 4 FDM'!D165</f>
        <v>CIE D'ARC DE MONTMORENCY</v>
      </c>
      <c r="E166" s="37" t="str">
        <f>+'BILAN DES 4 FDM'!E165</f>
        <v>MOUVEAU</v>
      </c>
      <c r="F166" s="37" t="str">
        <f>+'BILAN DES 4 FDM'!F165</f>
        <v>Alain</v>
      </c>
      <c r="G166" s="37" t="str">
        <f>+'BILAN DES 4 FDM'!G165</f>
        <v>H</v>
      </c>
      <c r="H166" s="37">
        <f>+'BILAN DES 4 FDM'!H165</f>
        <v>19</v>
      </c>
      <c r="I166" s="37">
        <f>+'BILAN DES 4 FDM'!I165</f>
        <v>23</v>
      </c>
      <c r="J166" s="37">
        <f>+'BILAN DES 4 FDM'!J165</f>
        <v>42</v>
      </c>
      <c r="K166" s="37">
        <f>+'BILAN DES 4 FDM'!K165</f>
        <v>1</v>
      </c>
      <c r="L166" s="37">
        <f>+'BILAN DES 4 FDM'!L165</f>
        <v>13</v>
      </c>
      <c r="M166" s="37">
        <f>+'BILAN DES 4 FDM'!M165</f>
        <v>0</v>
      </c>
      <c r="N166" s="37" t="str">
        <f t="shared" si="14"/>
        <v>Dimanche14h30</v>
      </c>
      <c r="O166" s="37" t="str">
        <f t="shared" si="15"/>
        <v>MOUVEAUAlain</v>
      </c>
      <c r="P166" s="37">
        <f t="shared" si="17"/>
        <v>4</v>
      </c>
      <c r="Q166" t="str">
        <f>IF(O166="00"," ",IF(COUNTIF($O$5:O166,O166)=1,"ok"," "))</f>
        <v>ok</v>
      </c>
      <c r="R166">
        <f t="shared" si="16"/>
        <v>1</v>
      </c>
    </row>
    <row r="167" spans="1:18" x14ac:dyDescent="0.3">
      <c r="A167" t="str">
        <f t="shared" si="12"/>
        <v>Dimanche</v>
      </c>
      <c r="B167" t="str">
        <f>+'BILAN DES 4 FDM'!B166</f>
        <v>14h30</v>
      </c>
      <c r="C167" t="str">
        <f>+'BILAN DES 4 FDM'!C166</f>
        <v>5C</v>
      </c>
      <c r="D167" s="37" t="str">
        <f>+'BILAN DES 4 FDM'!D166</f>
        <v>TIR A L'ARC NANGISSIEN</v>
      </c>
      <c r="E167" s="37" t="str">
        <f>+'BILAN DES 4 FDM'!E166</f>
        <v>LEGRAIN</v>
      </c>
      <c r="F167" s="37" t="str">
        <f>+'BILAN DES 4 FDM'!F166</f>
        <v>Annabel</v>
      </c>
      <c r="G167" s="37" t="str">
        <f>+'BILAN DES 4 FDM'!G166</f>
        <v>D</v>
      </c>
      <c r="H167" s="37">
        <f>+'BILAN DES 4 FDM'!H166</f>
        <v>26</v>
      </c>
      <c r="I167" s="37">
        <f>+'BILAN DES 4 FDM'!I166</f>
        <v>19</v>
      </c>
      <c r="J167" s="37">
        <f>+'BILAN DES 4 FDM'!J166</f>
        <v>45</v>
      </c>
      <c r="K167" s="37">
        <f>+'BILAN DES 4 FDM'!K166</f>
        <v>0</v>
      </c>
      <c r="L167" s="37">
        <f>+'BILAN DES 4 FDM'!L166</f>
        <v>0</v>
      </c>
      <c r="M167" s="37" t="str">
        <f>+'BILAN DES 4 FDM'!M166</f>
        <v>PAYEE CHQ</v>
      </c>
      <c r="N167" s="37" t="str">
        <f t="shared" si="14"/>
        <v>Dimanche14h30</v>
      </c>
      <c r="O167" s="37" t="str">
        <f t="shared" si="15"/>
        <v>LEGRAINAnnabel</v>
      </c>
      <c r="P167" s="37">
        <f t="shared" si="17"/>
        <v>4</v>
      </c>
      <c r="Q167" t="str">
        <f>IF(O167="00"," ",IF(COUNTIF($O$5:O167,O167)=1,"ok"," "))</f>
        <v xml:space="preserve"> </v>
      </c>
      <c r="R167">
        <f t="shared" si="16"/>
        <v>3</v>
      </c>
    </row>
    <row r="168" spans="1:18" x14ac:dyDescent="0.3">
      <c r="A168" t="str">
        <f t="shared" si="12"/>
        <v>Dimanche</v>
      </c>
      <c r="B168" t="str">
        <f>+'BILAN DES 4 FDM'!B167</f>
        <v>14h30</v>
      </c>
      <c r="C168" t="str">
        <f>+'BILAN DES 4 FDM'!C167</f>
        <v>5D</v>
      </c>
      <c r="D168" s="37" t="str">
        <f>+'BILAN DES 4 FDM'!D167</f>
        <v>CLUB ECOUEN</v>
      </c>
      <c r="E168" s="37" t="str">
        <f>+'BILAN DES 4 FDM'!E167</f>
        <v>GABARDI</v>
      </c>
      <c r="F168" s="37" t="str">
        <f>+'BILAN DES 4 FDM'!F167</f>
        <v>Fabrice</v>
      </c>
      <c r="G168" s="37" t="str">
        <f>+'BILAN DES 4 FDM'!G167</f>
        <v>H</v>
      </c>
      <c r="H168" s="37">
        <f>+'BILAN DES 4 FDM'!H167</f>
        <v>28</v>
      </c>
      <c r="I168" s="37">
        <f>+'BILAN DES 4 FDM'!I167</f>
        <v>22</v>
      </c>
      <c r="J168" s="37">
        <f>+'BILAN DES 4 FDM'!J167</f>
        <v>50</v>
      </c>
      <c r="K168" s="37">
        <f>+'BILAN DES 4 FDM'!K167</f>
        <v>0</v>
      </c>
      <c r="L168" s="37">
        <f>+'BILAN DES 4 FDM'!L167</f>
        <v>0</v>
      </c>
      <c r="M168" s="37">
        <f>+'BILAN DES 4 FDM'!M167</f>
        <v>0</v>
      </c>
      <c r="N168" s="37" t="str">
        <f t="shared" si="14"/>
        <v>Dimanche14h30</v>
      </c>
      <c r="O168" s="37" t="str">
        <f t="shared" si="15"/>
        <v>GABARDIFabrice</v>
      </c>
      <c r="P168" s="37">
        <f t="shared" si="17"/>
        <v>4</v>
      </c>
      <c r="Q168" t="str">
        <f>IF(O168="00"," ",IF(COUNTIF($O$5:O168,O168)=1,"ok"," "))</f>
        <v>ok</v>
      </c>
      <c r="R168">
        <f t="shared" si="16"/>
        <v>1</v>
      </c>
    </row>
    <row r="169" spans="1:18" x14ac:dyDescent="0.3">
      <c r="A169" t="str">
        <f t="shared" si="12"/>
        <v>Dimanche</v>
      </c>
      <c r="B169" t="str">
        <f>+'BILAN DES 4 FDM'!B168</f>
        <v>14h30</v>
      </c>
      <c r="C169" t="str">
        <f>+'BILAN DES 4 FDM'!C168</f>
        <v>6A</v>
      </c>
      <c r="D169" s="37" t="str">
        <f>+'BILAN DES 4 FDM'!D168</f>
        <v>TIR A L'ARC NANGISSIEN</v>
      </c>
      <c r="E169" s="37" t="str">
        <f>+'BILAN DES 4 FDM'!E168</f>
        <v>LOMBARD</v>
      </c>
      <c r="F169" s="37" t="str">
        <f>+'BILAN DES 4 FDM'!F168</f>
        <v>Maxime</v>
      </c>
      <c r="G169" s="37" t="str">
        <f>+'BILAN DES 4 FDM'!G168</f>
        <v>H</v>
      </c>
      <c r="H169" s="37">
        <f>+'BILAN DES 4 FDM'!H168</f>
        <v>22</v>
      </c>
      <c r="I169" s="37">
        <f>+'BILAN DES 4 FDM'!I168</f>
        <v>20</v>
      </c>
      <c r="J169" s="37">
        <f>+'BILAN DES 4 FDM'!J168</f>
        <v>42</v>
      </c>
      <c r="K169" s="37">
        <f>+'BILAN DES 4 FDM'!K168</f>
        <v>0</v>
      </c>
      <c r="L169" s="37">
        <f>+'BILAN DES 4 FDM'!L168</f>
        <v>0</v>
      </c>
      <c r="M169" s="37" t="str">
        <f>+'BILAN DES 4 FDM'!M168</f>
        <v>PAYEE CHQ</v>
      </c>
      <c r="N169" s="37" t="str">
        <f t="shared" si="14"/>
        <v>Dimanche14h30</v>
      </c>
      <c r="O169" s="37" t="str">
        <f t="shared" si="15"/>
        <v>LOMBARDMaxime</v>
      </c>
      <c r="P169" s="37">
        <f t="shared" si="17"/>
        <v>4</v>
      </c>
      <c r="Q169" t="str">
        <f>IF(O169="00"," ",IF(COUNTIF($O$5:O169,O169)=1,"ok"," "))</f>
        <v xml:space="preserve"> </v>
      </c>
      <c r="R169">
        <f t="shared" si="16"/>
        <v>3</v>
      </c>
    </row>
    <row r="170" spans="1:18" x14ac:dyDescent="0.3">
      <c r="A170" t="str">
        <f t="shared" si="12"/>
        <v>Dimanche</v>
      </c>
      <c r="B170" t="str">
        <f>+'BILAN DES 4 FDM'!B169</f>
        <v>14h30</v>
      </c>
      <c r="C170" t="str">
        <f>+'BILAN DES 4 FDM'!C169</f>
        <v>6B</v>
      </c>
      <c r="D170" s="37" t="str">
        <f>+'BILAN DES 4 FDM'!D169</f>
        <v>CLUB ECOUEN</v>
      </c>
      <c r="E170" s="37" t="str">
        <f>+'BILAN DES 4 FDM'!E169</f>
        <v>ALAIN</v>
      </c>
      <c r="F170" s="37" t="str">
        <f>+'BILAN DES 4 FDM'!F169</f>
        <v>Alvina</v>
      </c>
      <c r="G170" s="37" t="str">
        <f>+'BILAN DES 4 FDM'!G169</f>
        <v>D</v>
      </c>
      <c r="H170" s="37">
        <f>+'BILAN DES 4 FDM'!H169</f>
        <v>12</v>
      </c>
      <c r="I170" s="37">
        <f>+'BILAN DES 4 FDM'!I169</f>
        <v>10</v>
      </c>
      <c r="J170" s="37">
        <f>+'BILAN DES 4 FDM'!J169</f>
        <v>22</v>
      </c>
      <c r="K170" s="37">
        <f>+'BILAN DES 4 FDM'!K169</f>
        <v>0</v>
      </c>
      <c r="L170" s="37">
        <f>+'BILAN DES 4 FDM'!L169</f>
        <v>0</v>
      </c>
      <c r="M170" s="37">
        <f>+'BILAN DES 4 FDM'!M169</f>
        <v>0</v>
      </c>
      <c r="N170" s="37" t="str">
        <f t="shared" si="14"/>
        <v>Dimanche14h30</v>
      </c>
      <c r="O170" s="37" t="str">
        <f t="shared" si="15"/>
        <v>ALAINAlvina</v>
      </c>
      <c r="P170" s="37">
        <f t="shared" si="17"/>
        <v>4</v>
      </c>
      <c r="Q170" t="str">
        <f>IF(O170="00"," ",IF(COUNTIF($O$5:O170,O170)=1,"ok"," "))</f>
        <v>ok</v>
      </c>
      <c r="R170">
        <f t="shared" si="16"/>
        <v>1</v>
      </c>
    </row>
    <row r="171" spans="1:18" x14ac:dyDescent="0.3">
      <c r="A171" t="str">
        <f t="shared" si="12"/>
        <v>Dimanche</v>
      </c>
      <c r="B171" t="str">
        <f>+'BILAN DES 4 FDM'!B170</f>
        <v>14h30</v>
      </c>
      <c r="C171" t="str">
        <f>+'BILAN DES 4 FDM'!C170</f>
        <v>6C</v>
      </c>
      <c r="D171" s="37" t="str">
        <f>+'BILAN DES 4 FDM'!D170</f>
        <v>CIE D'ARC DE MONTMORENCY</v>
      </c>
      <c r="E171" s="37" t="str">
        <f>+'BILAN DES 4 FDM'!E170</f>
        <v>BENARD</v>
      </c>
      <c r="F171" s="37" t="str">
        <f>+'BILAN DES 4 FDM'!F170</f>
        <v>Sylvie</v>
      </c>
      <c r="G171" s="37" t="str">
        <f>+'BILAN DES 4 FDM'!G170</f>
        <v>D</v>
      </c>
      <c r="H171" s="37">
        <f>+'BILAN DES 4 FDM'!H170</f>
        <v>15</v>
      </c>
      <c r="I171" s="37">
        <f>+'BILAN DES 4 FDM'!I170</f>
        <v>25</v>
      </c>
      <c r="J171" s="37">
        <f>+'BILAN DES 4 FDM'!J170</f>
        <v>40</v>
      </c>
      <c r="K171" s="37">
        <f>+'BILAN DES 4 FDM'!K170</f>
        <v>1</v>
      </c>
      <c r="L171" s="37">
        <f>+'BILAN DES 4 FDM'!L170</f>
        <v>13</v>
      </c>
      <c r="M171" s="37">
        <f>+'BILAN DES 4 FDM'!M170</f>
        <v>0</v>
      </c>
      <c r="N171" s="37" t="str">
        <f t="shared" si="14"/>
        <v>Dimanche14h30</v>
      </c>
      <c r="O171" s="37" t="str">
        <f t="shared" si="15"/>
        <v>BENARDSylvie</v>
      </c>
      <c r="P171" s="37">
        <f t="shared" si="17"/>
        <v>4</v>
      </c>
      <c r="Q171" t="str">
        <f>IF(O171="00"," ",IF(COUNTIF($O$5:O171,O171)=1,"ok"," "))</f>
        <v>ok</v>
      </c>
      <c r="R171">
        <f t="shared" si="16"/>
        <v>1</v>
      </c>
    </row>
    <row r="172" spans="1:18" x14ac:dyDescent="0.3">
      <c r="A172" t="str">
        <f t="shared" si="12"/>
        <v>Dimanche</v>
      </c>
      <c r="B172" t="str">
        <f>+'BILAN DES 4 FDM'!B171</f>
        <v>14h30</v>
      </c>
      <c r="C172" t="str">
        <f>+'BILAN DES 4 FDM'!C171</f>
        <v>6D</v>
      </c>
      <c r="D172" s="37" t="str">
        <f>+'BILAN DES 4 FDM'!D171</f>
        <v>CIE D'ARC D'ESBLY</v>
      </c>
      <c r="E172" s="37" t="str">
        <f>+'BILAN DES 4 FDM'!E171</f>
        <v>ULDRY</v>
      </c>
      <c r="F172" s="37" t="str">
        <f>+'BILAN DES 4 FDM'!F171</f>
        <v>Dorothée</v>
      </c>
      <c r="G172" s="37" t="str">
        <f>+'BILAN DES 4 FDM'!G171</f>
        <v>D</v>
      </c>
      <c r="H172" s="37">
        <f>+'BILAN DES 4 FDM'!H171</f>
        <v>17</v>
      </c>
      <c r="I172" s="37">
        <f>+'BILAN DES 4 FDM'!I171</f>
        <v>15</v>
      </c>
      <c r="J172" s="37">
        <f>+'BILAN DES 4 FDM'!J171</f>
        <v>32</v>
      </c>
      <c r="K172" s="37">
        <f>+'BILAN DES 4 FDM'!K171</f>
        <v>0</v>
      </c>
      <c r="L172" s="37">
        <f>+'BILAN DES 4 FDM'!L171</f>
        <v>0</v>
      </c>
      <c r="M172" s="37">
        <f>+'BILAN DES 4 FDM'!M171</f>
        <v>0</v>
      </c>
      <c r="N172" s="37" t="str">
        <f t="shared" si="14"/>
        <v>Dimanche14h30</v>
      </c>
      <c r="O172" s="37" t="str">
        <f t="shared" si="15"/>
        <v>ULDRYDorothée</v>
      </c>
      <c r="P172" s="37">
        <f t="shared" si="17"/>
        <v>4</v>
      </c>
      <c r="Q172" t="str">
        <f>IF(O172="00"," ",IF(COUNTIF($O$5:O172,O172)=1,"ok"," "))</f>
        <v>ok</v>
      </c>
      <c r="R172">
        <f t="shared" si="16"/>
        <v>1</v>
      </c>
    </row>
    <row r="173" spans="1:18" x14ac:dyDescent="0.3">
      <c r="A173" t="str">
        <f t="shared" si="12"/>
        <v>Dimanche</v>
      </c>
      <c r="B173" t="str">
        <f>+'BILAN DES 4 FDM'!B172</f>
        <v>14h30</v>
      </c>
      <c r="C173" t="str">
        <f>+'BILAN DES 4 FDM'!C172</f>
        <v>7A</v>
      </c>
      <c r="D173" s="37" t="str">
        <f>+'BILAN DES 4 FDM'!D172</f>
        <v>CIE D'ARC D'ESBLY</v>
      </c>
      <c r="E173" s="37" t="str">
        <f>+'BILAN DES 4 FDM'!E172</f>
        <v>GUILLEMARD</v>
      </c>
      <c r="F173" s="37" t="str">
        <f>+'BILAN DES 4 FDM'!F172</f>
        <v>Eric</v>
      </c>
      <c r="G173" s="37" t="str">
        <f>+'BILAN DES 4 FDM'!G172</f>
        <v>H</v>
      </c>
      <c r="H173" s="37">
        <f>+'BILAN DES 4 FDM'!H172</f>
        <v>11</v>
      </c>
      <c r="I173" s="37">
        <f>+'BILAN DES 4 FDM'!I172</f>
        <v>13</v>
      </c>
      <c r="J173" s="37">
        <f>+'BILAN DES 4 FDM'!J172</f>
        <v>24</v>
      </c>
      <c r="K173" s="37">
        <f>+'BILAN DES 4 FDM'!K172</f>
        <v>0</v>
      </c>
      <c r="L173" s="37">
        <f>+'BILAN DES 4 FDM'!L172</f>
        <v>0</v>
      </c>
      <c r="M173" s="37">
        <f>+'BILAN DES 4 FDM'!M172</f>
        <v>0</v>
      </c>
      <c r="N173" s="37" t="str">
        <f t="shared" si="14"/>
        <v>Dimanche14h30</v>
      </c>
      <c r="O173" s="37" t="str">
        <f t="shared" si="15"/>
        <v>GUILLEMARDEric</v>
      </c>
      <c r="P173" s="37">
        <f t="shared" si="17"/>
        <v>4</v>
      </c>
      <c r="Q173" t="str">
        <f>IF(O173="00"," ",IF(COUNTIF($O$5:O173,O173)=1,"ok"," "))</f>
        <v>ok</v>
      </c>
      <c r="R173">
        <f t="shared" si="16"/>
        <v>1</v>
      </c>
    </row>
    <row r="174" spans="1:18" x14ac:dyDescent="0.3">
      <c r="A174" t="str">
        <f t="shared" si="12"/>
        <v>Dimanche</v>
      </c>
      <c r="B174" t="str">
        <f>+'BILAN DES 4 FDM'!B173</f>
        <v>14h30</v>
      </c>
      <c r="C174" t="str">
        <f>+'BILAN DES 4 FDM'!C173</f>
        <v>7B</v>
      </c>
      <c r="D174" s="37" t="str">
        <f>+'BILAN DES 4 FDM'!D173</f>
        <v>CIE D'ARC DE BREGY</v>
      </c>
      <c r="E174" s="37" t="str">
        <f>+'BILAN DES 4 FDM'!E173</f>
        <v>NC CHIU (DIVERS)</v>
      </c>
      <c r="F174" s="37" t="str">
        <f>+'BILAN DES 4 FDM'!F173</f>
        <v>Denis</v>
      </c>
      <c r="G174" s="37" t="str">
        <f>+'BILAN DES 4 FDM'!G173</f>
        <v>H</v>
      </c>
      <c r="H174" s="37">
        <f>+'BILAN DES 4 FDM'!H173</f>
        <v>6</v>
      </c>
      <c r="I174" s="37">
        <f>+'BILAN DES 4 FDM'!I173</f>
        <v>3</v>
      </c>
      <c r="J174" s="37">
        <f>+'BILAN DES 4 FDM'!J173</f>
        <v>9</v>
      </c>
      <c r="K174" s="37">
        <f>+'BILAN DES 4 FDM'!K173</f>
        <v>0</v>
      </c>
      <c r="L174" s="37">
        <f>+'BILAN DES 4 FDM'!L173</f>
        <v>0</v>
      </c>
      <c r="M174" s="37">
        <f>+'BILAN DES 4 FDM'!M173</f>
        <v>0</v>
      </c>
      <c r="N174" s="37" t="str">
        <f t="shared" si="14"/>
        <v>Dimanche14h30</v>
      </c>
      <c r="O174" s="37" t="str">
        <f t="shared" si="15"/>
        <v>NC CHIU (DIVERS)Denis</v>
      </c>
      <c r="P174" s="37">
        <f t="shared" si="17"/>
        <v>4</v>
      </c>
      <c r="Q174" t="str">
        <f>IF(O174="00"," ",IF(COUNTIF($O$5:O174,O174)=1,"ok"," "))</f>
        <v>ok</v>
      </c>
      <c r="R174">
        <f t="shared" si="16"/>
        <v>1</v>
      </c>
    </row>
    <row r="175" spans="1:18" x14ac:dyDescent="0.3">
      <c r="A175" t="str">
        <f t="shared" si="12"/>
        <v>Dimanche</v>
      </c>
      <c r="B175" t="str">
        <f>+'BILAN DES 4 FDM'!B174</f>
        <v>14h30</v>
      </c>
      <c r="C175" t="str">
        <f>+'BILAN DES 4 FDM'!C174</f>
        <v>7C</v>
      </c>
      <c r="D175" s="37" t="str">
        <f>+'BILAN DES 4 FDM'!D174</f>
        <v>1ère CIE D'ARC DE VILLEPARISIS</v>
      </c>
      <c r="E175" s="37" t="str">
        <f>+'BILAN DES 4 FDM'!E174</f>
        <v>MINIER</v>
      </c>
      <c r="F175" s="37" t="str">
        <f>+'BILAN DES 4 FDM'!F174</f>
        <v>Laurent</v>
      </c>
      <c r="G175" s="37" t="str">
        <f>+'BILAN DES 4 FDM'!G174</f>
        <v>H</v>
      </c>
      <c r="H175" s="37">
        <f>+'BILAN DES 4 FDM'!H174</f>
        <v>8</v>
      </c>
      <c r="I175" s="37">
        <f>+'BILAN DES 4 FDM'!I174</f>
        <v>6</v>
      </c>
      <c r="J175" s="37">
        <f>+'BILAN DES 4 FDM'!J174</f>
        <v>14</v>
      </c>
      <c r="K175" s="37">
        <f>+'BILAN DES 4 FDM'!K174</f>
        <v>0</v>
      </c>
      <c r="L175" s="37">
        <f>+'BILAN DES 4 FDM'!L174</f>
        <v>0</v>
      </c>
      <c r="M175" s="37">
        <f>+'BILAN DES 4 FDM'!M174</f>
        <v>0</v>
      </c>
      <c r="N175" s="37" t="str">
        <f t="shared" si="14"/>
        <v>Dimanche14h30</v>
      </c>
      <c r="O175" s="37" t="str">
        <f t="shared" si="15"/>
        <v>MINIERLaurent</v>
      </c>
      <c r="P175" s="37">
        <f t="shared" si="17"/>
        <v>4</v>
      </c>
      <c r="Q175" t="str">
        <f>IF(O175="00"," ",IF(COUNTIF($O$5:O175,O175)=1,"ok"," "))</f>
        <v>ok</v>
      </c>
      <c r="R175">
        <f t="shared" si="16"/>
        <v>1</v>
      </c>
    </row>
    <row r="176" spans="1:18" x14ac:dyDescent="0.3">
      <c r="A176" t="str">
        <f t="shared" si="12"/>
        <v>Dimanche</v>
      </c>
      <c r="B176" t="str">
        <f>+'BILAN DES 4 FDM'!B175</f>
        <v>14h30</v>
      </c>
      <c r="C176" t="str">
        <f>+'BILAN DES 4 FDM'!C175</f>
        <v>7D</v>
      </c>
      <c r="D176" s="37" t="str">
        <f>+'BILAN DES 4 FDM'!D175</f>
        <v>CIE D'ARC DE MONTMORENCY</v>
      </c>
      <c r="E176" s="37" t="str">
        <f>+'BILAN DES 4 FDM'!E175</f>
        <v>MONTALDO</v>
      </c>
      <c r="F176" s="37" t="str">
        <f>+'BILAN DES 4 FDM'!F175</f>
        <v>Guillaume</v>
      </c>
      <c r="G176" s="37" t="str">
        <f>+'BILAN DES 4 FDM'!G175</f>
        <v>H</v>
      </c>
      <c r="H176" s="37">
        <f>+'BILAN DES 4 FDM'!H175</f>
        <v>32</v>
      </c>
      <c r="I176" s="37">
        <f>+'BILAN DES 4 FDM'!I175</f>
        <v>20</v>
      </c>
      <c r="J176" s="37">
        <f>+'BILAN DES 4 FDM'!J175</f>
        <v>52</v>
      </c>
      <c r="K176" s="37">
        <f>+'BILAN DES 4 FDM'!K175</f>
        <v>1</v>
      </c>
      <c r="L176" s="37">
        <f>+'BILAN DES 4 FDM'!L175</f>
        <v>13</v>
      </c>
      <c r="M176" s="37">
        <f>+'BILAN DES 4 FDM'!M175</f>
        <v>0</v>
      </c>
      <c r="N176" s="37" t="str">
        <f t="shared" si="14"/>
        <v>Dimanche14h30</v>
      </c>
      <c r="O176" s="37" t="str">
        <f t="shared" si="15"/>
        <v>MONTALDOGuillaume</v>
      </c>
      <c r="P176" s="37">
        <f t="shared" si="17"/>
        <v>4</v>
      </c>
      <c r="Q176" t="str">
        <f>IF(O176="00"," ",IF(COUNTIF($O$5:O176,O176)=1,"ok"," "))</f>
        <v>ok</v>
      </c>
      <c r="R176">
        <f t="shared" si="16"/>
        <v>1</v>
      </c>
    </row>
    <row r="177" spans="1:18" x14ac:dyDescent="0.3">
      <c r="A177" t="str">
        <f t="shared" si="12"/>
        <v>Dimanche</v>
      </c>
      <c r="B177" t="str">
        <f>+'BILAN DES 4 FDM'!B176</f>
        <v>14h30</v>
      </c>
      <c r="C177" t="str">
        <f>+'BILAN DES 4 FDM'!C176</f>
        <v>8A</v>
      </c>
      <c r="D177" s="37" t="str">
        <f>+'BILAN DES 4 FDM'!D176</f>
        <v>CIE D'ARC DE DAMMARTIN EN GOELE</v>
      </c>
      <c r="E177" s="37" t="str">
        <f>+'BILAN DES 4 FDM'!E176</f>
        <v>LEGROS</v>
      </c>
      <c r="F177" s="37" t="str">
        <f>+'BILAN DES 4 FDM'!F176</f>
        <v>Daniel</v>
      </c>
      <c r="G177" s="37" t="str">
        <f>+'BILAN DES 4 FDM'!G176</f>
        <v>H</v>
      </c>
      <c r="H177" s="37">
        <f>+'BILAN DES 4 FDM'!H176</f>
        <v>3</v>
      </c>
      <c r="I177" s="37">
        <f>+'BILAN DES 4 FDM'!I176</f>
        <v>0</v>
      </c>
      <c r="J177" s="37">
        <f>+'BILAN DES 4 FDM'!J176</f>
        <v>3</v>
      </c>
      <c r="K177" s="37">
        <f>+'BILAN DES 4 FDM'!K176</f>
        <v>0</v>
      </c>
      <c r="L177" s="37">
        <f>+'BILAN DES 4 FDM'!L176</f>
        <v>0</v>
      </c>
      <c r="M177" s="37">
        <f>+'BILAN DES 4 FDM'!M176</f>
        <v>0</v>
      </c>
      <c r="N177" s="37" t="str">
        <f t="shared" si="14"/>
        <v>Dimanche14h30</v>
      </c>
      <c r="O177" s="37" t="str">
        <f t="shared" si="15"/>
        <v>LEGROSDaniel</v>
      </c>
      <c r="P177" s="37">
        <f t="shared" si="17"/>
        <v>4</v>
      </c>
      <c r="Q177" t="str">
        <f>IF(O177="00"," ",IF(COUNTIF($O$5:O177,O177)=1,"ok"," "))</f>
        <v>ok</v>
      </c>
      <c r="R177">
        <f t="shared" si="16"/>
        <v>1</v>
      </c>
    </row>
    <row r="178" spans="1:18" x14ac:dyDescent="0.3">
      <c r="A178" t="str">
        <f t="shared" si="12"/>
        <v>Dimanche</v>
      </c>
      <c r="B178" t="str">
        <f>+'BILAN DES 4 FDM'!B177</f>
        <v>14h30</v>
      </c>
      <c r="C178" t="str">
        <f>+'BILAN DES 4 FDM'!C177</f>
        <v>8B</v>
      </c>
      <c r="D178" s="37" t="str">
        <f>+'BILAN DES 4 FDM'!D177</f>
        <v>CLUB ECOUEN</v>
      </c>
      <c r="E178" s="37" t="str">
        <f>+'BILAN DES 4 FDM'!E177</f>
        <v>MOLARD</v>
      </c>
      <c r="F178" s="37" t="str">
        <f>+'BILAN DES 4 FDM'!F177</f>
        <v>Laurent</v>
      </c>
      <c r="G178" s="37" t="str">
        <f>+'BILAN DES 4 FDM'!G177</f>
        <v>H</v>
      </c>
      <c r="H178" s="37">
        <f>+'BILAN DES 4 FDM'!H177</f>
        <v>11</v>
      </c>
      <c r="I178" s="37">
        <f>+'BILAN DES 4 FDM'!I177</f>
        <v>16</v>
      </c>
      <c r="J178" s="37">
        <f>+'BILAN DES 4 FDM'!J177</f>
        <v>27</v>
      </c>
      <c r="K178" s="37">
        <f>+'BILAN DES 4 FDM'!K177</f>
        <v>0</v>
      </c>
      <c r="L178" s="37">
        <f>+'BILAN DES 4 FDM'!L177</f>
        <v>0</v>
      </c>
      <c r="M178" s="37">
        <f>+'BILAN DES 4 FDM'!M177</f>
        <v>0</v>
      </c>
      <c r="N178" s="37" t="str">
        <f t="shared" si="14"/>
        <v>Dimanche14h30</v>
      </c>
      <c r="O178" s="37" t="str">
        <f t="shared" si="15"/>
        <v>MOLARDLaurent</v>
      </c>
      <c r="P178" s="37">
        <f t="shared" si="17"/>
        <v>4</v>
      </c>
      <c r="Q178" t="str">
        <f>IF(O178="00"," ",IF(COUNTIF($O$5:O178,O178)=1,"ok"," "))</f>
        <v>ok</v>
      </c>
      <c r="R178">
        <f t="shared" si="16"/>
        <v>1</v>
      </c>
    </row>
    <row r="179" spans="1:18" x14ac:dyDescent="0.3">
      <c r="A179" t="str">
        <f t="shared" si="12"/>
        <v>Dimanche</v>
      </c>
      <c r="B179" t="str">
        <f>+'BILAN DES 4 FDM'!B178</f>
        <v>14h30</v>
      </c>
      <c r="C179" t="str">
        <f>+'BILAN DES 4 FDM'!C178</f>
        <v>8C</v>
      </c>
      <c r="D179" s="37" t="str">
        <f>+'BILAN DES 4 FDM'!D178</f>
        <v>TIR A L'ARC NANGISSIEN</v>
      </c>
      <c r="E179" s="37" t="str">
        <f>+'BILAN DES 4 FDM'!E178</f>
        <v>COUPE</v>
      </c>
      <c r="F179" s="37" t="str">
        <f>+'BILAN DES 4 FDM'!F178</f>
        <v>Quentin</v>
      </c>
      <c r="G179" s="37" t="str">
        <f>+'BILAN DES 4 FDM'!G178</f>
        <v>H</v>
      </c>
      <c r="H179" s="37">
        <f>+'BILAN DES 4 FDM'!H178</f>
        <v>14</v>
      </c>
      <c r="I179" s="37">
        <f>+'BILAN DES 4 FDM'!I178</f>
        <v>18</v>
      </c>
      <c r="J179" s="37">
        <f>+'BILAN DES 4 FDM'!J178</f>
        <v>32</v>
      </c>
      <c r="K179" s="37">
        <f>+'BILAN DES 4 FDM'!K178</f>
        <v>0</v>
      </c>
      <c r="L179" s="37">
        <f>+'BILAN DES 4 FDM'!L178</f>
        <v>0</v>
      </c>
      <c r="M179" s="37" t="str">
        <f>+'BILAN DES 4 FDM'!M178</f>
        <v>PAYEE CHQ</v>
      </c>
      <c r="N179" s="37" t="str">
        <f t="shared" si="14"/>
        <v>Dimanche14h30</v>
      </c>
      <c r="O179" s="37" t="str">
        <f t="shared" si="15"/>
        <v>COUPEQuentin</v>
      </c>
      <c r="P179" s="37">
        <f t="shared" si="17"/>
        <v>4</v>
      </c>
      <c r="Q179" t="str">
        <f>IF(O179="00"," ",IF(COUNTIF($O$5:O179,O179)=1,"ok"," "))</f>
        <v xml:space="preserve"> </v>
      </c>
      <c r="R179">
        <f t="shared" si="16"/>
        <v>3</v>
      </c>
    </row>
    <row r="180" spans="1:18" x14ac:dyDescent="0.3">
      <c r="A180" t="str">
        <f t="shared" si="12"/>
        <v>Dimanche</v>
      </c>
      <c r="B180" t="str">
        <f>+'BILAN DES 4 FDM'!B179</f>
        <v>14h30</v>
      </c>
      <c r="C180" t="str">
        <f>+'BILAN DES 4 FDM'!C179</f>
        <v>8D</v>
      </c>
      <c r="D180" s="37" t="str">
        <f>+'BILAN DES 4 FDM'!D179</f>
        <v>CIE D'ARC D'ESBLY</v>
      </c>
      <c r="E180" s="37" t="str">
        <f>+'BILAN DES 4 FDM'!E179</f>
        <v>POUGET-GAUSSENS</v>
      </c>
      <c r="F180" s="37" t="str">
        <f>+'BILAN DES 4 FDM'!F179</f>
        <v>Anne</v>
      </c>
      <c r="G180" s="37" t="str">
        <f>+'BILAN DES 4 FDM'!G179</f>
        <v>D</v>
      </c>
      <c r="H180" s="37">
        <f>+'BILAN DES 4 FDM'!H179</f>
        <v>14</v>
      </c>
      <c r="I180" s="37">
        <f>+'BILAN DES 4 FDM'!I179</f>
        <v>14</v>
      </c>
      <c r="J180" s="37">
        <f>+'BILAN DES 4 FDM'!J179</f>
        <v>28</v>
      </c>
      <c r="K180" s="37">
        <f>+'BILAN DES 4 FDM'!K179</f>
        <v>0</v>
      </c>
      <c r="L180" s="37">
        <f>+'BILAN DES 4 FDM'!L179</f>
        <v>0</v>
      </c>
      <c r="M180" s="37">
        <f>+'BILAN DES 4 FDM'!M179</f>
        <v>0</v>
      </c>
      <c r="N180" s="37" t="str">
        <f t="shared" si="14"/>
        <v>Dimanche14h30</v>
      </c>
      <c r="O180" s="37" t="str">
        <f t="shared" si="15"/>
        <v>POUGET-GAUSSENSAnne</v>
      </c>
      <c r="P180" s="37">
        <f t="shared" si="17"/>
        <v>4</v>
      </c>
      <c r="Q180" t="str">
        <f>IF(O180="00"," ",IF(COUNTIF($O$5:O180,O180)=1,"ok"," "))</f>
        <v>ok</v>
      </c>
      <c r="R180">
        <f t="shared" si="16"/>
        <v>1</v>
      </c>
    </row>
    <row r="181" spans="1:18" x14ac:dyDescent="0.3">
      <c r="A181" t="str">
        <f t="shared" si="12"/>
        <v>Dimanche</v>
      </c>
      <c r="B181" t="str">
        <f>+'BILAN DES 4 FDM'!B180</f>
        <v>14h30</v>
      </c>
      <c r="C181" t="str">
        <f>+'BILAN DES 4 FDM'!C180</f>
        <v>9A</v>
      </c>
      <c r="D181" s="37" t="str">
        <f>+'BILAN DES 4 FDM'!D180</f>
        <v>CLUB ECOUEN</v>
      </c>
      <c r="E181" s="37" t="str">
        <f>+'BILAN DES 4 FDM'!E180</f>
        <v>LEAUTIER</v>
      </c>
      <c r="F181" s="37" t="str">
        <f>+'BILAN DES 4 FDM'!F180</f>
        <v>Pascal</v>
      </c>
      <c r="G181" s="37" t="str">
        <f>+'BILAN DES 4 FDM'!G180</f>
        <v>H</v>
      </c>
      <c r="H181" s="37">
        <f>+'BILAN DES 4 FDM'!H180</f>
        <v>12</v>
      </c>
      <c r="I181" s="37">
        <f>+'BILAN DES 4 FDM'!I180</f>
        <v>15</v>
      </c>
      <c r="J181" s="37">
        <f>+'BILAN DES 4 FDM'!J180</f>
        <v>27</v>
      </c>
      <c r="K181" s="37">
        <f>+'BILAN DES 4 FDM'!K180</f>
        <v>0</v>
      </c>
      <c r="L181" s="37">
        <f>+'BILAN DES 4 FDM'!L180</f>
        <v>0</v>
      </c>
      <c r="M181" s="37">
        <f>+'BILAN DES 4 FDM'!M180</f>
        <v>0</v>
      </c>
      <c r="N181" s="37" t="str">
        <f t="shared" si="14"/>
        <v>Dimanche14h30</v>
      </c>
      <c r="O181" s="37" t="str">
        <f t="shared" si="15"/>
        <v>LEAUTIERPascal</v>
      </c>
      <c r="P181" s="37">
        <f t="shared" si="17"/>
        <v>4</v>
      </c>
      <c r="Q181" t="str">
        <f>IF(O181="00"," ",IF(COUNTIF($O$5:O181,O181)=1,"ok"," "))</f>
        <v>ok</v>
      </c>
      <c r="R181">
        <f t="shared" si="16"/>
        <v>1</v>
      </c>
    </row>
    <row r="182" spans="1:18" x14ac:dyDescent="0.3">
      <c r="A182" t="str">
        <f t="shared" si="12"/>
        <v>Dimanche</v>
      </c>
      <c r="B182" t="str">
        <f>+'BILAN DES 4 FDM'!B181</f>
        <v>14h30</v>
      </c>
      <c r="C182" t="str">
        <f>+'BILAN DES 4 FDM'!C181</f>
        <v>9B</v>
      </c>
      <c r="D182" s="37" t="str">
        <f>+'BILAN DES 4 FDM'!D181</f>
        <v>CIE D'ARC DE SAINT PATHUS</v>
      </c>
      <c r="E182" s="37" t="str">
        <f>+'BILAN DES 4 FDM'!E181</f>
        <v>DOUDO</v>
      </c>
      <c r="F182" s="37" t="str">
        <f>+'BILAN DES 4 FDM'!F181</f>
        <v>Gilles</v>
      </c>
      <c r="G182" s="37" t="str">
        <f>+'BILAN DES 4 FDM'!G181</f>
        <v>H</v>
      </c>
      <c r="H182" s="37">
        <f>+'BILAN DES 4 FDM'!H181</f>
        <v>26</v>
      </c>
      <c r="I182" s="37">
        <f>+'BILAN DES 4 FDM'!I181</f>
        <v>14</v>
      </c>
      <c r="J182" s="37">
        <f>+'BILAN DES 4 FDM'!J181</f>
        <v>40</v>
      </c>
      <c r="K182" s="37">
        <f>+'BILAN DES 4 FDM'!K181</f>
        <v>1</v>
      </c>
      <c r="L182" s="37">
        <f>+'BILAN DES 4 FDM'!L181</f>
        <v>13</v>
      </c>
      <c r="M182" s="37">
        <f>+'BILAN DES 4 FDM'!M181</f>
        <v>0</v>
      </c>
      <c r="N182" s="37" t="str">
        <f t="shared" si="14"/>
        <v>Dimanche14h30</v>
      </c>
      <c r="O182" s="37" t="str">
        <f t="shared" si="15"/>
        <v>DOUDOGilles</v>
      </c>
      <c r="P182" s="37">
        <f t="shared" si="17"/>
        <v>4</v>
      </c>
      <c r="Q182" t="str">
        <f>IF(O182="00"," ",IF(COUNTIF($O$5:O182,O182)=1,"ok"," "))</f>
        <v>ok</v>
      </c>
      <c r="R182">
        <f t="shared" si="16"/>
        <v>1</v>
      </c>
    </row>
    <row r="183" spans="1:18" x14ac:dyDescent="0.3">
      <c r="A183" t="str">
        <f t="shared" ref="A183:A196" si="18">+A182</f>
        <v>Dimanche</v>
      </c>
      <c r="B183" t="str">
        <f>+'BILAN DES 4 FDM'!B182</f>
        <v>14h30</v>
      </c>
      <c r="C183" t="str">
        <f>+'BILAN DES 4 FDM'!C182</f>
        <v>9C</v>
      </c>
      <c r="D183" s="37" t="str">
        <f>+'BILAN DES 4 FDM'!D182</f>
        <v>TIR A L'ARC NANGISSIEN</v>
      </c>
      <c r="E183" s="37" t="str">
        <f>+'BILAN DES 4 FDM'!E182</f>
        <v>SCHIDLOWER</v>
      </c>
      <c r="F183" s="37" t="str">
        <f>+'BILAN DES 4 FDM'!F182</f>
        <v>Florence</v>
      </c>
      <c r="G183" s="37" t="str">
        <f>+'BILAN DES 4 FDM'!G182</f>
        <v>D</v>
      </c>
      <c r="H183" s="37">
        <f>+'BILAN DES 4 FDM'!H182</f>
        <v>24</v>
      </c>
      <c r="I183" s="37">
        <f>+'BILAN DES 4 FDM'!I182</f>
        <v>25</v>
      </c>
      <c r="J183" s="37">
        <f>+'BILAN DES 4 FDM'!J182</f>
        <v>49</v>
      </c>
      <c r="K183" s="37">
        <f>+'BILAN DES 4 FDM'!K182</f>
        <v>0</v>
      </c>
      <c r="L183" s="37">
        <f>+'BILAN DES 4 FDM'!L182</f>
        <v>0</v>
      </c>
      <c r="M183" s="37" t="str">
        <f>+'BILAN DES 4 FDM'!M182</f>
        <v>PAYEE CHQ</v>
      </c>
      <c r="N183" s="37" t="str">
        <f t="shared" si="14"/>
        <v>Dimanche14h30</v>
      </c>
      <c r="O183" s="37" t="str">
        <f t="shared" si="15"/>
        <v>SCHIDLOWERFlorence</v>
      </c>
      <c r="P183" s="37">
        <f t="shared" si="17"/>
        <v>4</v>
      </c>
      <c r="Q183" t="str">
        <f>IF(O183="00"," ",IF(COUNTIF($O$5:O183,O183)=1,"ok"," "))</f>
        <v xml:space="preserve"> </v>
      </c>
      <c r="R183">
        <f t="shared" si="16"/>
        <v>3</v>
      </c>
    </row>
    <row r="184" spans="1:18" x14ac:dyDescent="0.3">
      <c r="A184" t="str">
        <f t="shared" si="18"/>
        <v>Dimanche</v>
      </c>
      <c r="B184" t="str">
        <f>+'BILAN DES 4 FDM'!B183</f>
        <v>14h30</v>
      </c>
      <c r="C184" t="str">
        <f>+'BILAN DES 4 FDM'!C183</f>
        <v>9D</v>
      </c>
      <c r="D184" s="37" t="str">
        <f>+'BILAN DES 4 FDM'!D183</f>
        <v>CIE D'ARC DE DAMMARTIN EN GOELE</v>
      </c>
      <c r="E184" s="37" t="str">
        <f>+'BILAN DES 4 FDM'!E183</f>
        <v>NAYAGOM</v>
      </c>
      <c r="F184" s="37" t="str">
        <f>+'BILAN DES 4 FDM'!F183</f>
        <v>Nathalie</v>
      </c>
      <c r="G184" s="37" t="str">
        <f>+'BILAN DES 4 FDM'!G183</f>
        <v>D</v>
      </c>
      <c r="H184" s="37">
        <f>+'BILAN DES 4 FDM'!H183</f>
        <v>8</v>
      </c>
      <c r="I184" s="37">
        <f>+'BILAN DES 4 FDM'!I183</f>
        <v>2</v>
      </c>
      <c r="J184" s="37">
        <f>+'BILAN DES 4 FDM'!J183</f>
        <v>10</v>
      </c>
      <c r="K184" s="37">
        <f>+'BILAN DES 4 FDM'!K183</f>
        <v>0</v>
      </c>
      <c r="L184" s="37">
        <f>+'BILAN DES 4 FDM'!L183</f>
        <v>0</v>
      </c>
      <c r="M184" s="37">
        <f>+'BILAN DES 4 FDM'!M183</f>
        <v>0</v>
      </c>
      <c r="N184" s="37" t="str">
        <f t="shared" si="14"/>
        <v>Dimanche14h30</v>
      </c>
      <c r="O184" s="37" t="str">
        <f t="shared" si="15"/>
        <v>NAYAGOMNathalie</v>
      </c>
      <c r="P184" s="37">
        <f t="shared" si="17"/>
        <v>4</v>
      </c>
      <c r="Q184" t="str">
        <f>IF(O184="00"," ",IF(COUNTIF($O$5:O184,O184)=1,"ok"," "))</f>
        <v>ok</v>
      </c>
      <c r="R184">
        <f t="shared" si="16"/>
        <v>1</v>
      </c>
    </row>
    <row r="185" spans="1:18" x14ac:dyDescent="0.3">
      <c r="A185" t="str">
        <f t="shared" si="18"/>
        <v>Dimanche</v>
      </c>
      <c r="B185" t="str">
        <f>+'BILAN DES 4 FDM'!B184</f>
        <v>14h30</v>
      </c>
      <c r="C185" t="str">
        <f>+'BILAN DES 4 FDM'!C184</f>
        <v>10A</v>
      </c>
      <c r="D185" s="37" t="str">
        <f>+'BILAN DES 4 FDM'!D184</f>
        <v>CIE D'ARC D'ESBLY</v>
      </c>
      <c r="E185" s="37" t="str">
        <f>+'BILAN DES 4 FDM'!E184</f>
        <v>PINTARD</v>
      </c>
      <c r="F185" s="37" t="str">
        <f>+'BILAN DES 4 FDM'!F184</f>
        <v>Gregory</v>
      </c>
      <c r="G185" s="37" t="str">
        <f>+'BILAN DES 4 FDM'!G184</f>
        <v>H</v>
      </c>
      <c r="H185" s="37">
        <f>+'BILAN DES 4 FDM'!H184</f>
        <v>22</v>
      </c>
      <c r="I185" s="37">
        <f>+'BILAN DES 4 FDM'!I184</f>
        <v>27</v>
      </c>
      <c r="J185" s="37">
        <f>+'BILAN DES 4 FDM'!J184</f>
        <v>49</v>
      </c>
      <c r="K185" s="37">
        <f>+'BILAN DES 4 FDM'!K184</f>
        <v>0</v>
      </c>
      <c r="L185" s="37">
        <f>+'BILAN DES 4 FDM'!L184</f>
        <v>0</v>
      </c>
      <c r="M185" s="37">
        <f>+'BILAN DES 4 FDM'!M184</f>
        <v>0</v>
      </c>
      <c r="N185" s="37" t="str">
        <f t="shared" si="14"/>
        <v>Dimanche14h30</v>
      </c>
      <c r="O185" s="37" t="str">
        <f t="shared" si="15"/>
        <v>PINTARDGregory</v>
      </c>
      <c r="P185" s="37">
        <f t="shared" si="17"/>
        <v>4</v>
      </c>
      <c r="Q185" t="str">
        <f>IF(O185="00"," ",IF(COUNTIF($O$5:O185,O185)=1,"ok"," "))</f>
        <v>ok</v>
      </c>
      <c r="R185">
        <f t="shared" si="16"/>
        <v>1</v>
      </c>
    </row>
    <row r="186" spans="1:18" x14ac:dyDescent="0.3">
      <c r="A186" t="str">
        <f t="shared" si="18"/>
        <v>Dimanche</v>
      </c>
      <c r="B186" t="str">
        <f>+'BILAN DES 4 FDM'!B185</f>
        <v>14h30</v>
      </c>
      <c r="C186" t="str">
        <f>+'BILAN DES 4 FDM'!C185</f>
        <v>10B</v>
      </c>
      <c r="D186" s="37" t="str">
        <f>+'BILAN DES 4 FDM'!D185</f>
        <v>CIE D'ARC DE SAINT PATHUS</v>
      </c>
      <c r="E186" s="37" t="str">
        <f>+'BILAN DES 4 FDM'!E185</f>
        <v>FURIO</v>
      </c>
      <c r="F186" s="37" t="str">
        <f>+'BILAN DES 4 FDM'!F185</f>
        <v>Tonio</v>
      </c>
      <c r="G186" s="37" t="str">
        <f>+'BILAN DES 4 FDM'!G185</f>
        <v>H</v>
      </c>
      <c r="H186" s="37">
        <f>+'BILAN DES 4 FDM'!H185</f>
        <v>20</v>
      </c>
      <c r="I186" s="37">
        <f>+'BILAN DES 4 FDM'!I185</f>
        <v>16</v>
      </c>
      <c r="J186" s="37">
        <f>+'BILAN DES 4 FDM'!J185</f>
        <v>36</v>
      </c>
      <c r="K186" s="37">
        <f>+'BILAN DES 4 FDM'!K185</f>
        <v>0</v>
      </c>
      <c r="L186" s="37">
        <f>+'BILAN DES 4 FDM'!L185</f>
        <v>0</v>
      </c>
      <c r="M186" s="37">
        <f>+'BILAN DES 4 FDM'!M185</f>
        <v>0</v>
      </c>
      <c r="N186" s="37" t="str">
        <f t="shared" si="14"/>
        <v>Dimanche14h30</v>
      </c>
      <c r="O186" s="37" t="str">
        <f t="shared" si="15"/>
        <v>FURIOTonio</v>
      </c>
      <c r="P186" s="37">
        <f t="shared" si="17"/>
        <v>4</v>
      </c>
      <c r="Q186" t="str">
        <f>IF(O186="00"," ",IF(COUNTIF($O$5:O186,O186)=1,"ok"," "))</f>
        <v>ok</v>
      </c>
      <c r="R186">
        <f t="shared" si="16"/>
        <v>1</v>
      </c>
    </row>
    <row r="187" spans="1:18" x14ac:dyDescent="0.3">
      <c r="A187" t="str">
        <f t="shared" si="18"/>
        <v>Dimanche</v>
      </c>
      <c r="B187" t="str">
        <f>+'BILAN DES 4 FDM'!B186</f>
        <v>14h30</v>
      </c>
      <c r="C187" t="str">
        <f>+'BILAN DES 4 FDM'!C186</f>
        <v>10C</v>
      </c>
      <c r="D187" s="37" t="str">
        <f>+'BILAN DES 4 FDM'!D186</f>
        <v>CIE D'ARC DE MONTMORENCY</v>
      </c>
      <c r="E187" s="37" t="str">
        <f>+'BILAN DES 4 FDM'!E186</f>
        <v>NC POIRE (DIVERS)</v>
      </c>
      <c r="F187" s="37" t="str">
        <f>+'BILAN DES 4 FDM'!F186</f>
        <v>Natacha</v>
      </c>
      <c r="G187" s="37" t="str">
        <f>+'BILAN DES 4 FDM'!G186</f>
        <v>D</v>
      </c>
      <c r="H187" s="37">
        <f>+'BILAN DES 4 FDM'!H186</f>
        <v>19</v>
      </c>
      <c r="I187" s="37">
        <f>+'BILAN DES 4 FDM'!I186</f>
        <v>11</v>
      </c>
      <c r="J187" s="37">
        <f>+'BILAN DES 4 FDM'!J186</f>
        <v>30</v>
      </c>
      <c r="K187" s="37">
        <f>+'BILAN DES 4 FDM'!K186</f>
        <v>1</v>
      </c>
      <c r="L187" s="37">
        <f>+'BILAN DES 4 FDM'!L186</f>
        <v>13</v>
      </c>
      <c r="M187" s="37">
        <f>+'BILAN DES 4 FDM'!M186</f>
        <v>0</v>
      </c>
      <c r="N187" s="37" t="str">
        <f t="shared" si="14"/>
        <v>Dimanche14h30</v>
      </c>
      <c r="O187" s="37" t="str">
        <f t="shared" si="15"/>
        <v>NC POIRE (DIVERS)Natacha</v>
      </c>
      <c r="P187" s="37">
        <f t="shared" si="17"/>
        <v>4</v>
      </c>
      <c r="Q187" t="str">
        <f>IF(O187="00"," ",IF(COUNTIF($O$5:O187,O187)=1,"ok"," "))</f>
        <v>ok</v>
      </c>
      <c r="R187">
        <f t="shared" si="16"/>
        <v>1</v>
      </c>
    </row>
    <row r="188" spans="1:18" x14ac:dyDescent="0.3">
      <c r="A188" t="str">
        <f t="shared" si="18"/>
        <v>Dimanche</v>
      </c>
      <c r="B188" t="str">
        <f>+'BILAN DES 4 FDM'!B187</f>
        <v>14h30</v>
      </c>
      <c r="C188" t="str">
        <f>+'BILAN DES 4 FDM'!C187</f>
        <v>10D</v>
      </c>
      <c r="D188" s="37" t="str">
        <f>+'BILAN DES 4 FDM'!D187</f>
        <v>CIE VILLECRESNES</v>
      </c>
      <c r="E188" s="37" t="str">
        <f>+'BILAN DES 4 FDM'!E187</f>
        <v>DUBOIS</v>
      </c>
      <c r="F188" s="37" t="str">
        <f>+'BILAN DES 4 FDM'!F187</f>
        <v>Laure</v>
      </c>
      <c r="G188" s="37" t="str">
        <f>+'BILAN DES 4 FDM'!G187</f>
        <v>D</v>
      </c>
      <c r="H188" s="37">
        <f>+'BILAN DES 4 FDM'!H187</f>
        <v>3</v>
      </c>
      <c r="I188" s="37">
        <f>+'BILAN DES 4 FDM'!I187</f>
        <v>5</v>
      </c>
      <c r="J188" s="37">
        <f>+'BILAN DES 4 FDM'!J187</f>
        <v>8</v>
      </c>
      <c r="K188" s="37">
        <f>+'BILAN DES 4 FDM'!K187</f>
        <v>0</v>
      </c>
      <c r="L188" s="37">
        <f>+'BILAN DES 4 FDM'!L187</f>
        <v>0</v>
      </c>
      <c r="M188" s="37">
        <f>+'BILAN DES 4 FDM'!M187</f>
        <v>0</v>
      </c>
      <c r="N188" s="37" t="str">
        <f t="shared" si="14"/>
        <v>Dimanche14h30</v>
      </c>
      <c r="O188" s="37" t="str">
        <f t="shared" si="15"/>
        <v>DUBOISLaure</v>
      </c>
      <c r="P188" s="37">
        <f t="shared" si="17"/>
        <v>4</v>
      </c>
      <c r="Q188" t="str">
        <f>IF(O188="00"," ",IF(COUNTIF($O$5:O188,O188)=1,"ok"," "))</f>
        <v xml:space="preserve"> </v>
      </c>
      <c r="R188">
        <f t="shared" si="16"/>
        <v>2</v>
      </c>
    </row>
    <row r="189" spans="1:18" x14ac:dyDescent="0.3">
      <c r="A189" t="str">
        <f t="shared" si="18"/>
        <v>Dimanche</v>
      </c>
      <c r="B189" t="str">
        <f>+'BILAN DES 4 FDM'!B188</f>
        <v>14h30</v>
      </c>
      <c r="C189" t="str">
        <f>+'BILAN DES 4 FDM'!C188</f>
        <v>11A</v>
      </c>
      <c r="D189" s="37" t="str">
        <f>+'BILAN DES 4 FDM'!D188</f>
        <v>CIE D'ARC DE MONTMORENCY</v>
      </c>
      <c r="E189" s="37" t="str">
        <f>+'BILAN DES 4 FDM'!E188</f>
        <v>AUBRY</v>
      </c>
      <c r="F189" s="37" t="str">
        <f>+'BILAN DES 4 FDM'!F188</f>
        <v>Gilles</v>
      </c>
      <c r="G189" s="37" t="str">
        <f>+'BILAN DES 4 FDM'!G188</f>
        <v>H</v>
      </c>
      <c r="H189" s="37">
        <f>+'BILAN DES 4 FDM'!H188</f>
        <v>6</v>
      </c>
      <c r="I189" s="37">
        <f>+'BILAN DES 4 FDM'!I188</f>
        <v>11</v>
      </c>
      <c r="J189" s="37">
        <f>+'BILAN DES 4 FDM'!J188</f>
        <v>17</v>
      </c>
      <c r="K189" s="37">
        <f>+'BILAN DES 4 FDM'!K188</f>
        <v>1</v>
      </c>
      <c r="L189" s="37">
        <f>+'BILAN DES 4 FDM'!L188</f>
        <v>13</v>
      </c>
      <c r="M189" s="37">
        <f>+'BILAN DES 4 FDM'!M188</f>
        <v>0</v>
      </c>
      <c r="N189" s="37" t="str">
        <f t="shared" si="14"/>
        <v>Dimanche14h30</v>
      </c>
      <c r="O189" s="37" t="str">
        <f t="shared" si="15"/>
        <v>AUBRYGilles</v>
      </c>
      <c r="P189" s="37">
        <f t="shared" si="17"/>
        <v>4</v>
      </c>
      <c r="Q189" t="str">
        <f>IF(O189="00"," ",IF(COUNTIF($O$5:O189,O189)=1,"ok"," "))</f>
        <v>ok</v>
      </c>
      <c r="R189">
        <f t="shared" si="16"/>
        <v>1</v>
      </c>
    </row>
    <row r="190" spans="1:18" x14ac:dyDescent="0.3">
      <c r="A190" t="str">
        <f t="shared" si="18"/>
        <v>Dimanche</v>
      </c>
      <c r="B190" t="str">
        <f>+'BILAN DES 4 FDM'!B189</f>
        <v>14h30</v>
      </c>
      <c r="C190" t="str">
        <f>+'BILAN DES 4 FDM'!C189</f>
        <v>11B</v>
      </c>
      <c r="D190" s="37" t="str">
        <f>+'BILAN DES 4 FDM'!D189</f>
        <v>CIE D'ARC D'ESBLY</v>
      </c>
      <c r="E190" s="37" t="str">
        <f>+'BILAN DES 4 FDM'!E189</f>
        <v>LECLERC</v>
      </c>
      <c r="F190" s="37" t="str">
        <f>+'BILAN DES 4 FDM'!F189</f>
        <v>Thierry</v>
      </c>
      <c r="G190" s="37" t="str">
        <f>+'BILAN DES 4 FDM'!G189</f>
        <v>H</v>
      </c>
      <c r="H190" s="37">
        <f>+'BILAN DES 4 FDM'!H189</f>
        <v>26</v>
      </c>
      <c r="I190" s="37">
        <f>+'BILAN DES 4 FDM'!I189</f>
        <v>27</v>
      </c>
      <c r="J190" s="37">
        <f>+'BILAN DES 4 FDM'!J189</f>
        <v>53</v>
      </c>
      <c r="K190" s="37">
        <f>+'BILAN DES 4 FDM'!K189</f>
        <v>0</v>
      </c>
      <c r="L190" s="37">
        <f>+'BILAN DES 4 FDM'!L189</f>
        <v>0</v>
      </c>
      <c r="M190" s="37">
        <f>+'BILAN DES 4 FDM'!M189</f>
        <v>0</v>
      </c>
      <c r="N190" s="37" t="str">
        <f t="shared" si="14"/>
        <v>Dimanche14h30</v>
      </c>
      <c r="O190" s="37" t="str">
        <f t="shared" si="15"/>
        <v>LECLERCThierry</v>
      </c>
      <c r="P190" s="37">
        <f t="shared" si="17"/>
        <v>4</v>
      </c>
      <c r="Q190" t="str">
        <f>IF(O190="00"," ",IF(COUNTIF($O$5:O190,O190)=1,"ok"," "))</f>
        <v>ok</v>
      </c>
      <c r="R190">
        <f t="shared" si="16"/>
        <v>1</v>
      </c>
    </row>
    <row r="191" spans="1:18" x14ac:dyDescent="0.3">
      <c r="A191" t="str">
        <f t="shared" si="18"/>
        <v>Dimanche</v>
      </c>
      <c r="B191" t="str">
        <f>+'BILAN DES 4 FDM'!B190</f>
        <v>14h30</v>
      </c>
      <c r="C191" t="str">
        <f>+'BILAN DES 4 FDM'!C190</f>
        <v>11C</v>
      </c>
      <c r="D191" s="37" t="str">
        <f>+'BILAN DES 4 FDM'!D190</f>
        <v>1ère CIE D'ARC DE VILLEPARISIS</v>
      </c>
      <c r="E191" s="37" t="str">
        <f>+'BILAN DES 4 FDM'!E190</f>
        <v>PINON</v>
      </c>
      <c r="F191" s="37" t="str">
        <f>+'BILAN DES 4 FDM'!F190</f>
        <v>Flavien</v>
      </c>
      <c r="G191" s="37" t="str">
        <f>+'BILAN DES 4 FDM'!G190</f>
        <v>H</v>
      </c>
      <c r="H191" s="37">
        <f>+'BILAN DES 4 FDM'!H190</f>
        <v>34</v>
      </c>
      <c r="I191" s="37">
        <f>+'BILAN DES 4 FDM'!I190</f>
        <v>27</v>
      </c>
      <c r="J191" s="37">
        <f>+'BILAN DES 4 FDM'!J190</f>
        <v>61</v>
      </c>
      <c r="K191" s="37">
        <f>+'BILAN DES 4 FDM'!K190</f>
        <v>0</v>
      </c>
      <c r="L191" s="37">
        <f>+'BILAN DES 4 FDM'!L190</f>
        <v>0</v>
      </c>
      <c r="M191" s="37">
        <f>+'BILAN DES 4 FDM'!M190</f>
        <v>0</v>
      </c>
      <c r="N191" s="37" t="str">
        <f t="shared" si="14"/>
        <v>Dimanche14h30</v>
      </c>
      <c r="O191" s="37" t="str">
        <f t="shared" si="15"/>
        <v>PINONFlavien</v>
      </c>
      <c r="P191" s="37">
        <f t="shared" si="17"/>
        <v>4</v>
      </c>
      <c r="Q191" t="str">
        <f>IF(O191="00"," ",IF(COUNTIF($O$5:O191,O191)=1,"ok"," "))</f>
        <v>ok</v>
      </c>
      <c r="R191">
        <f t="shared" si="16"/>
        <v>1</v>
      </c>
    </row>
    <row r="192" spans="1:18" x14ac:dyDescent="0.3">
      <c r="A192" t="str">
        <f t="shared" si="18"/>
        <v>Dimanche</v>
      </c>
      <c r="B192" t="str">
        <f>+'BILAN DES 4 FDM'!B191</f>
        <v>14h30</v>
      </c>
      <c r="C192" t="str">
        <f>+'BILAN DES 4 FDM'!C191</f>
        <v>11D</v>
      </c>
      <c r="D192" s="37" t="str">
        <f>+'BILAN DES 4 FDM'!D191</f>
        <v>CLUB ECOUEN</v>
      </c>
      <c r="E192" s="37" t="str">
        <f>+'BILAN DES 4 FDM'!E191</f>
        <v>ROGIER</v>
      </c>
      <c r="F192" s="37" t="str">
        <f>+'BILAN DES 4 FDM'!F191</f>
        <v>Patrick</v>
      </c>
      <c r="G192" s="37" t="str">
        <f>+'BILAN DES 4 FDM'!G191</f>
        <v>H</v>
      </c>
      <c r="H192" s="37">
        <f>+'BILAN DES 4 FDM'!H191</f>
        <v>36</v>
      </c>
      <c r="I192" s="37">
        <f>+'BILAN DES 4 FDM'!I191</f>
        <v>25</v>
      </c>
      <c r="J192" s="37">
        <f>+'BILAN DES 4 FDM'!J191</f>
        <v>61</v>
      </c>
      <c r="K192" s="37">
        <f>+'BILAN DES 4 FDM'!K191</f>
        <v>0</v>
      </c>
      <c r="L192" s="37">
        <f>+'BILAN DES 4 FDM'!L191</f>
        <v>0</v>
      </c>
      <c r="M192" s="37">
        <f>+'BILAN DES 4 FDM'!M191</f>
        <v>0</v>
      </c>
      <c r="N192" s="37" t="str">
        <f t="shared" si="14"/>
        <v>Dimanche14h30</v>
      </c>
      <c r="O192" s="37" t="str">
        <f t="shared" si="15"/>
        <v>ROGIERPatrick</v>
      </c>
      <c r="P192" s="37">
        <f t="shared" si="17"/>
        <v>4</v>
      </c>
      <c r="Q192" t="str">
        <f>IF(O192="00"," ",IF(COUNTIF($O$5:O192,O192)=1,"ok"," "))</f>
        <v>ok</v>
      </c>
      <c r="R192">
        <f t="shared" si="16"/>
        <v>1</v>
      </c>
    </row>
    <row r="193" spans="1:18" x14ac:dyDescent="0.3">
      <c r="A193" t="str">
        <f t="shared" si="18"/>
        <v>Dimanche</v>
      </c>
      <c r="B193" t="str">
        <f>+'BILAN DES 4 FDM'!B192</f>
        <v>14h30</v>
      </c>
      <c r="C193" t="str">
        <f>+'BILAN DES 4 FDM'!C192</f>
        <v>12A</v>
      </c>
      <c r="D193" s="37" t="str">
        <f>+'BILAN DES 4 FDM'!D192</f>
        <v>CIE D'ARC DE SAINT PATHUS</v>
      </c>
      <c r="E193" s="37" t="str">
        <f>+'BILAN DES 4 FDM'!E192</f>
        <v>BRUNO</v>
      </c>
      <c r="F193" s="37" t="str">
        <f>+'BILAN DES 4 FDM'!F192</f>
        <v>Maxence</v>
      </c>
      <c r="G193" s="37" t="str">
        <f>+'BILAN DES 4 FDM'!G192</f>
        <v>J</v>
      </c>
      <c r="H193" s="37">
        <f>+'BILAN DES 4 FDM'!H192</f>
        <v>16</v>
      </c>
      <c r="I193" s="37">
        <f>+'BILAN DES 4 FDM'!I192</f>
        <v>17</v>
      </c>
      <c r="J193" s="37">
        <f>+'BILAN DES 4 FDM'!J192</f>
        <v>33</v>
      </c>
      <c r="K193" s="37">
        <f>+'BILAN DES 4 FDM'!K192</f>
        <v>0</v>
      </c>
      <c r="L193" s="37">
        <f>+'BILAN DES 4 FDM'!L192</f>
        <v>0</v>
      </c>
      <c r="M193" s="37">
        <f>+'BILAN DES 4 FDM'!M192</f>
        <v>0</v>
      </c>
      <c r="N193" s="37" t="str">
        <f t="shared" si="14"/>
        <v>Dimanche14h30</v>
      </c>
      <c r="O193" s="37" t="str">
        <f t="shared" si="15"/>
        <v>BRUNOMaxence</v>
      </c>
      <c r="P193" s="37">
        <f t="shared" si="17"/>
        <v>4</v>
      </c>
      <c r="Q193" t="str">
        <f>IF(O193="00"," ",IF(COUNTIF($O$5:O193,O193)=1,"ok"," "))</f>
        <v>ok</v>
      </c>
      <c r="R193">
        <f t="shared" si="16"/>
        <v>1</v>
      </c>
    </row>
    <row r="194" spans="1:18" x14ac:dyDescent="0.3">
      <c r="A194" t="str">
        <f t="shared" si="18"/>
        <v>Dimanche</v>
      </c>
      <c r="B194" t="str">
        <f>+'BILAN DES 4 FDM'!B193</f>
        <v>14h30</v>
      </c>
      <c r="C194" t="str">
        <f>+'BILAN DES 4 FDM'!C193</f>
        <v>12B</v>
      </c>
      <c r="D194" s="37" t="str">
        <f>+'BILAN DES 4 FDM'!D193</f>
        <v>TIR A L'ARC NANGISSIEN</v>
      </c>
      <c r="E194" s="37" t="str">
        <f>+'BILAN DES 4 FDM'!E193</f>
        <v>BLONDEAU</v>
      </c>
      <c r="F194" s="37" t="str">
        <f>+'BILAN DES 4 FDM'!F193</f>
        <v>Christophe</v>
      </c>
      <c r="G194" s="37" t="str">
        <f>+'BILAN DES 4 FDM'!G193</f>
        <v>H</v>
      </c>
      <c r="H194" s="37">
        <f>+'BILAN DES 4 FDM'!H193</f>
        <v>33</v>
      </c>
      <c r="I194" s="37">
        <f>+'BILAN DES 4 FDM'!I193</f>
        <v>26</v>
      </c>
      <c r="J194" s="37">
        <f>+'BILAN DES 4 FDM'!J193</f>
        <v>59</v>
      </c>
      <c r="K194" s="37">
        <f>+'BILAN DES 4 FDM'!K193</f>
        <v>0</v>
      </c>
      <c r="L194" s="37">
        <f>+'BILAN DES 4 FDM'!L193</f>
        <v>0</v>
      </c>
      <c r="M194" s="37" t="str">
        <f>+'BILAN DES 4 FDM'!M193</f>
        <v>PAYEE CHQ</v>
      </c>
      <c r="N194" s="37" t="str">
        <f t="shared" si="14"/>
        <v>Dimanche14h30</v>
      </c>
      <c r="O194" s="37" t="str">
        <f t="shared" si="15"/>
        <v>BLONDEAUChristophe</v>
      </c>
      <c r="P194" s="37">
        <f t="shared" si="17"/>
        <v>4</v>
      </c>
      <c r="Q194" t="str">
        <f>IF(O194="00"," ",IF(COUNTIF($O$5:O194,O194)=1,"ok"," "))</f>
        <v xml:space="preserve"> </v>
      </c>
      <c r="R194">
        <f t="shared" si="16"/>
        <v>3</v>
      </c>
    </row>
    <row r="195" spans="1:18" x14ac:dyDescent="0.3">
      <c r="A195" t="str">
        <f t="shared" si="18"/>
        <v>Dimanche</v>
      </c>
      <c r="B195" t="str">
        <f>+'BILAN DES 4 FDM'!B194</f>
        <v>14h30</v>
      </c>
      <c r="C195" t="str">
        <f>+'BILAN DES 4 FDM'!C194</f>
        <v>12C</v>
      </c>
      <c r="D195" s="37" t="str">
        <f>+'BILAN DES 4 FDM'!D194</f>
        <v>CLUB ECOUEN</v>
      </c>
      <c r="E195" s="37" t="str">
        <f>+'BILAN DES 4 FDM'!E194</f>
        <v>LABEAU</v>
      </c>
      <c r="F195" s="37" t="str">
        <f>+'BILAN DES 4 FDM'!F194</f>
        <v>Frédéric</v>
      </c>
      <c r="G195" s="37" t="str">
        <f>+'BILAN DES 4 FDM'!G194</f>
        <v>H</v>
      </c>
      <c r="H195" s="37">
        <f>+'BILAN DES 4 FDM'!H194</f>
        <v>23</v>
      </c>
      <c r="I195" s="37">
        <f>+'BILAN DES 4 FDM'!I194</f>
        <v>25</v>
      </c>
      <c r="J195" s="37">
        <f>+'BILAN DES 4 FDM'!J194</f>
        <v>48</v>
      </c>
      <c r="K195" s="37">
        <f>+'BILAN DES 4 FDM'!K194</f>
        <v>0</v>
      </c>
      <c r="L195" s="37">
        <f>+'BILAN DES 4 FDM'!L194</f>
        <v>0</v>
      </c>
      <c r="M195" s="37">
        <f>+'BILAN DES 4 FDM'!M194</f>
        <v>0</v>
      </c>
      <c r="N195" s="37" t="str">
        <f t="shared" si="14"/>
        <v>Dimanche14h30</v>
      </c>
      <c r="O195" s="37" t="str">
        <f t="shared" si="15"/>
        <v>LABEAUFrédéric</v>
      </c>
      <c r="P195" s="37">
        <f t="shared" si="17"/>
        <v>4</v>
      </c>
      <c r="Q195" t="str">
        <f>IF(O195="00"," ",IF(COUNTIF($O$5:O195,O195)=1,"ok"," "))</f>
        <v>ok</v>
      </c>
      <c r="R195">
        <f t="shared" si="16"/>
        <v>1</v>
      </c>
    </row>
    <row r="196" spans="1:18" x14ac:dyDescent="0.3">
      <c r="A196" t="str">
        <f t="shared" si="18"/>
        <v>Dimanche</v>
      </c>
      <c r="B196" t="str">
        <f>+'BILAN DES 4 FDM'!B195</f>
        <v>14h30</v>
      </c>
      <c r="C196" t="str">
        <f>+'BILAN DES 4 FDM'!C195</f>
        <v>12D</v>
      </c>
      <c r="D196" s="37" t="str">
        <f>+'BILAN DES 4 FDM'!D195</f>
        <v>CSL ROSNY SOUS BOIS</v>
      </c>
      <c r="E196" s="37" t="str">
        <f>+'BILAN DES 4 FDM'!E195</f>
        <v xml:space="preserve">ROBERT </v>
      </c>
      <c r="F196" s="37" t="str">
        <f>+'BILAN DES 4 FDM'!F195</f>
        <v>Olivier</v>
      </c>
      <c r="G196" s="37" t="str">
        <f>+'BILAN DES 4 FDM'!G195</f>
        <v>H</v>
      </c>
      <c r="H196" s="37">
        <f>+'BILAN DES 4 FDM'!H195</f>
        <v>28</v>
      </c>
      <c r="I196" s="37">
        <f>+'BILAN DES 4 FDM'!I195</f>
        <v>34</v>
      </c>
      <c r="J196" s="37">
        <f>+'BILAN DES 4 FDM'!J195</f>
        <v>62</v>
      </c>
      <c r="K196" s="37">
        <f>+'BILAN DES 4 FDM'!K195</f>
        <v>0</v>
      </c>
      <c r="L196" s="37">
        <f>+'BILAN DES 4 FDM'!L195</f>
        <v>0</v>
      </c>
      <c r="M196" s="37">
        <f>+'BILAN DES 4 FDM'!M195</f>
        <v>0</v>
      </c>
      <c r="N196" s="37" t="str">
        <f t="shared" si="14"/>
        <v>Dimanche14h30</v>
      </c>
      <c r="O196" s="37" t="str">
        <f t="shared" si="15"/>
        <v>ROBERT Olivier</v>
      </c>
      <c r="P196" s="37">
        <f t="shared" si="17"/>
        <v>4</v>
      </c>
      <c r="Q196" t="str">
        <f>IF(O196="00"," ",IF(COUNTIF($O$5:O196,O196)=1,"ok"," "))</f>
        <v>ok</v>
      </c>
      <c r="R196">
        <f t="shared" si="16"/>
        <v>1</v>
      </c>
    </row>
    <row r="197" spans="1:18" x14ac:dyDescent="0.3">
      <c r="Q197" t="str">
        <f t="shared" ref="Q197" si="19">IF(COUNTIF($O$5:$O$196,O197)=1,O197," ")</f>
        <v xml:space="preserve"> </v>
      </c>
    </row>
  </sheetData>
  <autoFilter ref="A4:U197"/>
  <mergeCells count="1">
    <mergeCell ref="B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90"/>
  <sheetViews>
    <sheetView zoomScale="85" zoomScaleNormal="85" workbookViewId="0">
      <selection activeCell="B50" sqref="B50"/>
    </sheetView>
  </sheetViews>
  <sheetFormatPr baseColWidth="10" defaultColWidth="11.44140625" defaultRowHeight="14.4" x14ac:dyDescent="0.3"/>
  <cols>
    <col min="1" max="1" width="15.21875" style="38" bestFit="1" customWidth="1"/>
    <col min="2" max="2" width="23.21875" style="38" customWidth="1"/>
    <col min="3" max="3" width="18.109375" style="38" customWidth="1"/>
    <col min="4" max="4" width="38.44140625" style="38" bestFit="1" customWidth="1"/>
    <col min="5" max="5" width="6.21875" style="38" bestFit="1" customWidth="1"/>
    <col min="6" max="6" width="8.88671875" bestFit="1" customWidth="1"/>
    <col min="7" max="9" width="2.33203125" customWidth="1"/>
    <col min="10" max="13" width="2.33203125" hidden="1" customWidth="1"/>
    <col min="14" max="14" width="12.6640625" style="38" bestFit="1" customWidth="1"/>
    <col min="15" max="15" width="24.44140625" style="38" bestFit="1" customWidth="1"/>
    <col min="16" max="16" width="18" style="38" bestFit="1" customWidth="1"/>
    <col min="17" max="17" width="38.44140625" style="38" bestFit="1" customWidth="1"/>
    <col min="18" max="18" width="6.21875" style="38" bestFit="1" customWidth="1"/>
    <col min="19" max="25" width="2.33203125" hidden="1" customWidth="1"/>
    <col min="26" max="27" width="2.33203125" style="38" hidden="1" customWidth="1"/>
    <col min="28" max="29" width="2.33203125" style="38" customWidth="1"/>
    <col min="30" max="30" width="15.21875" style="38" bestFit="1" customWidth="1"/>
    <col min="31" max="31" width="9.21875" style="38" bestFit="1" customWidth="1"/>
    <col min="32" max="32" width="17.6640625" style="38" bestFit="1" customWidth="1"/>
    <col min="33" max="33" width="27.6640625" style="38" bestFit="1" customWidth="1"/>
    <col min="34" max="34" width="8.88671875" style="38" bestFit="1" customWidth="1"/>
    <col min="35" max="41" width="2.33203125" hidden="1" customWidth="1"/>
    <col min="42" max="42" width="10.21875" bestFit="1" customWidth="1"/>
    <col min="43" max="43" width="5.33203125" style="38" bestFit="1" customWidth="1"/>
    <col min="44" max="44" width="38.44140625" style="38" customWidth="1"/>
    <col min="45" max="45" width="20.109375" style="38" customWidth="1"/>
    <col min="46" max="46" width="15" customWidth="1"/>
    <col min="47" max="47" width="12" style="38" customWidth="1"/>
    <col min="48" max="48" width="23" style="38" bestFit="1" customWidth="1"/>
    <col min="49" max="16384" width="11.44140625" style="38"/>
  </cols>
  <sheetData>
    <row r="1" spans="1:48" customFormat="1" x14ac:dyDescent="0.3">
      <c r="B1" s="100" t="s">
        <v>282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"/>
    </row>
    <row r="3" spans="1:48" x14ac:dyDescent="0.3">
      <c r="A3" s="40" t="s">
        <v>5</v>
      </c>
      <c r="B3" t="s">
        <v>66</v>
      </c>
      <c r="C3" s="38" t="s">
        <v>278</v>
      </c>
      <c r="N3" s="40" t="s">
        <v>5</v>
      </c>
      <c r="O3" t="s">
        <v>63</v>
      </c>
      <c r="P3" s="38" t="s">
        <v>279</v>
      </c>
      <c r="Z3"/>
      <c r="AA3" s="37"/>
      <c r="AB3" s="37"/>
      <c r="AC3" s="37"/>
      <c r="AD3" s="40" t="s">
        <v>5</v>
      </c>
      <c r="AE3" t="s">
        <v>218</v>
      </c>
      <c r="AF3" s="38" t="s">
        <v>280</v>
      </c>
      <c r="AR3"/>
      <c r="AS3"/>
    </row>
    <row r="4" spans="1:48" x14ac:dyDescent="0.3">
      <c r="A4" s="40" t="s">
        <v>276</v>
      </c>
      <c r="B4" t="s">
        <v>277</v>
      </c>
      <c r="N4" s="40" t="s">
        <v>276</v>
      </c>
      <c r="O4" t="s">
        <v>277</v>
      </c>
      <c r="AD4" s="40" t="s">
        <v>276</v>
      </c>
      <c r="AE4" t="s">
        <v>277</v>
      </c>
      <c r="AR4" s="40" t="s">
        <v>276</v>
      </c>
      <c r="AS4" t="s">
        <v>277</v>
      </c>
    </row>
    <row r="5" spans="1:48" x14ac:dyDescent="0.3">
      <c r="A5" s="127">
        <f>SUM(A7:A263)</f>
        <v>768</v>
      </c>
      <c r="B5"/>
      <c r="C5" s="39" t="s">
        <v>207</v>
      </c>
      <c r="D5"/>
      <c r="E5"/>
      <c r="N5" s="127">
        <f>SUM(N7:N263)</f>
        <v>2786</v>
      </c>
      <c r="O5"/>
      <c r="P5" s="39" t="s">
        <v>219</v>
      </c>
      <c r="Q5"/>
      <c r="R5"/>
      <c r="Z5"/>
      <c r="AA5"/>
      <c r="AB5"/>
      <c r="AC5"/>
      <c r="AD5" s="127">
        <f>SUM(AD7:AD263)</f>
        <v>33</v>
      </c>
      <c r="AE5"/>
      <c r="AF5" s="39" t="s">
        <v>267</v>
      </c>
      <c r="AG5"/>
      <c r="AH5"/>
      <c r="AQ5" s="40">
        <f>+AD5+N5+A5</f>
        <v>3587</v>
      </c>
      <c r="AR5" s="39" t="s">
        <v>281</v>
      </c>
    </row>
    <row r="6" spans="1:48" x14ac:dyDescent="0.3">
      <c r="A6" s="40" t="s">
        <v>208</v>
      </c>
      <c r="B6" s="40" t="s">
        <v>3</v>
      </c>
      <c r="C6" s="40" t="s">
        <v>4</v>
      </c>
      <c r="D6" s="40" t="s">
        <v>2</v>
      </c>
      <c r="E6" s="40" t="s">
        <v>0</v>
      </c>
      <c r="N6" s="40" t="s">
        <v>208</v>
      </c>
      <c r="O6" s="40" t="s">
        <v>3</v>
      </c>
      <c r="P6" s="40" t="s">
        <v>4</v>
      </c>
      <c r="Q6" s="40" t="s">
        <v>2</v>
      </c>
      <c r="R6" s="40" t="s">
        <v>0</v>
      </c>
      <c r="T6" s="40"/>
      <c r="U6" s="40"/>
      <c r="V6" s="40"/>
      <c r="W6" s="40"/>
      <c r="X6" s="40"/>
      <c r="Y6" s="40"/>
      <c r="Z6"/>
      <c r="AA6"/>
      <c r="AB6"/>
      <c r="AC6"/>
      <c r="AD6" s="40" t="s">
        <v>208</v>
      </c>
      <c r="AE6" s="40" t="s">
        <v>3</v>
      </c>
      <c r="AF6" s="40" t="s">
        <v>4</v>
      </c>
      <c r="AG6" s="40" t="s">
        <v>2</v>
      </c>
      <c r="AH6" s="40" t="s">
        <v>0</v>
      </c>
      <c r="AJ6" s="40"/>
      <c r="AK6" s="40"/>
      <c r="AL6" s="40"/>
      <c r="AM6" s="40"/>
      <c r="AN6" s="40"/>
      <c r="AO6" s="40"/>
      <c r="AP6" s="40"/>
      <c r="AQ6">
        <f>+GETPIVOTDATA("TOTAL VOLEE",$AR$6)</f>
        <v>3355</v>
      </c>
      <c r="AR6" s="40" t="s">
        <v>209</v>
      </c>
      <c r="AS6" s="40" t="s">
        <v>3</v>
      </c>
      <c r="AT6" s="40" t="s">
        <v>4</v>
      </c>
      <c r="AU6" s="40" t="s">
        <v>5</v>
      </c>
      <c r="AV6" t="s">
        <v>295</v>
      </c>
    </row>
    <row r="7" spans="1:48" x14ac:dyDescent="0.3">
      <c r="A7" s="37">
        <v>72</v>
      </c>
      <c r="B7" s="37" t="s">
        <v>168</v>
      </c>
      <c r="C7" s="37" t="s">
        <v>166</v>
      </c>
      <c r="D7" s="37" t="s">
        <v>93</v>
      </c>
      <c r="E7" s="37" t="s">
        <v>149</v>
      </c>
      <c r="N7" s="37">
        <v>86</v>
      </c>
      <c r="O7" s="37" t="s">
        <v>153</v>
      </c>
      <c r="P7" s="37" t="s">
        <v>81</v>
      </c>
      <c r="Q7" s="37" t="s">
        <v>152</v>
      </c>
      <c r="R7" s="37" t="s">
        <v>149</v>
      </c>
      <c r="T7" s="37"/>
      <c r="U7" s="37"/>
      <c r="V7" s="37"/>
      <c r="W7" s="37"/>
      <c r="X7" s="37"/>
      <c r="Y7" s="37"/>
      <c r="Z7"/>
      <c r="AA7"/>
      <c r="AB7"/>
      <c r="AC7"/>
      <c r="AD7" s="37">
        <v>33</v>
      </c>
      <c r="AE7" s="37" t="s">
        <v>310</v>
      </c>
      <c r="AF7" s="37" t="s">
        <v>311</v>
      </c>
      <c r="AG7" s="37" t="s">
        <v>156</v>
      </c>
      <c r="AH7" s="37" t="s">
        <v>149</v>
      </c>
      <c r="AQ7">
        <f>+AQ5-AQ6</f>
        <v>232</v>
      </c>
      <c r="AR7" s="37" t="s">
        <v>93</v>
      </c>
      <c r="AS7" s="37" t="s">
        <v>173</v>
      </c>
      <c r="AT7" s="37" t="s">
        <v>170</v>
      </c>
      <c r="AU7" s="37" t="s">
        <v>63</v>
      </c>
      <c r="AV7" s="70">
        <v>50</v>
      </c>
    </row>
    <row r="8" spans="1:48" x14ac:dyDescent="0.3">
      <c r="A8" s="37">
        <v>49</v>
      </c>
      <c r="B8" s="37" t="s">
        <v>291</v>
      </c>
      <c r="C8" s="37" t="s">
        <v>266</v>
      </c>
      <c r="D8" s="37" t="s">
        <v>258</v>
      </c>
      <c r="E8" s="37" t="s">
        <v>61</v>
      </c>
      <c r="N8" s="37">
        <v>78</v>
      </c>
      <c r="O8" s="37" t="s">
        <v>222</v>
      </c>
      <c r="P8" s="37" t="s">
        <v>223</v>
      </c>
      <c r="Q8" s="37" t="s">
        <v>236</v>
      </c>
      <c r="R8" s="37" t="s">
        <v>61</v>
      </c>
      <c r="T8" s="37"/>
      <c r="U8" s="37"/>
      <c r="V8" s="37"/>
      <c r="W8" s="37"/>
      <c r="X8" s="37"/>
      <c r="Y8" s="37"/>
      <c r="Z8"/>
      <c r="AA8"/>
      <c r="AB8"/>
      <c r="AC8"/>
      <c r="AD8" s="37" t="s">
        <v>208</v>
      </c>
      <c r="AE8"/>
      <c r="AF8"/>
      <c r="AG8"/>
      <c r="AH8"/>
      <c r="AP8" t="s">
        <v>314</v>
      </c>
      <c r="AQ8">
        <f>36+30+25+24+49+22+19+18+9</f>
        <v>232</v>
      </c>
      <c r="AR8"/>
      <c r="AS8" s="37" t="s">
        <v>196</v>
      </c>
      <c r="AT8" s="37" t="s">
        <v>195</v>
      </c>
      <c r="AU8" s="37" t="s">
        <v>63</v>
      </c>
      <c r="AV8" s="70">
        <v>48</v>
      </c>
    </row>
    <row r="9" spans="1:48" x14ac:dyDescent="0.3">
      <c r="A9" s="37">
        <v>44</v>
      </c>
      <c r="B9" s="37" t="s">
        <v>308</v>
      </c>
      <c r="C9" s="37" t="s">
        <v>161</v>
      </c>
      <c r="D9" s="37" t="s">
        <v>156</v>
      </c>
      <c r="E9" s="37" t="s">
        <v>149</v>
      </c>
      <c r="N9" s="37">
        <v>72</v>
      </c>
      <c r="O9" s="37" t="s">
        <v>102</v>
      </c>
      <c r="P9" s="37" t="s">
        <v>73</v>
      </c>
      <c r="Q9" s="37" t="s">
        <v>103</v>
      </c>
      <c r="R9" s="37" t="s">
        <v>67</v>
      </c>
      <c r="T9" s="37"/>
      <c r="U9" s="37"/>
      <c r="V9" s="37"/>
      <c r="W9" s="37"/>
      <c r="X9" s="37"/>
      <c r="Y9" s="37"/>
      <c r="Z9"/>
      <c r="AA9"/>
      <c r="AB9"/>
      <c r="AC9"/>
      <c r="AD9"/>
      <c r="AE9"/>
      <c r="AF9"/>
      <c r="AG9"/>
      <c r="AH9"/>
      <c r="AQ9"/>
      <c r="AR9"/>
      <c r="AS9" s="37" t="s">
        <v>186</v>
      </c>
      <c r="AT9" s="37" t="s">
        <v>184</v>
      </c>
      <c r="AU9" s="37" t="s">
        <v>63</v>
      </c>
      <c r="AV9" s="70">
        <v>27</v>
      </c>
    </row>
    <row r="10" spans="1:48" x14ac:dyDescent="0.3">
      <c r="A10" s="37">
        <v>41</v>
      </c>
      <c r="B10" s="37" t="s">
        <v>119</v>
      </c>
      <c r="C10" s="37" t="s">
        <v>104</v>
      </c>
      <c r="D10" s="37" t="s">
        <v>118</v>
      </c>
      <c r="E10" s="37" t="s">
        <v>117</v>
      </c>
      <c r="N10" s="37">
        <v>67</v>
      </c>
      <c r="O10" s="37" t="s">
        <v>95</v>
      </c>
      <c r="P10" s="37" t="s">
        <v>96</v>
      </c>
      <c r="Q10" s="37" t="s">
        <v>94</v>
      </c>
      <c r="R10" s="37" t="s">
        <v>67</v>
      </c>
      <c r="T10" s="37"/>
      <c r="U10" s="37"/>
      <c r="V10" s="37"/>
      <c r="W10" s="37"/>
      <c r="X10" s="37"/>
      <c r="Y10" s="37"/>
      <c r="Z10"/>
      <c r="AA10"/>
      <c r="AB10"/>
      <c r="AC10"/>
      <c r="AD10"/>
      <c r="AE10"/>
      <c r="AF10"/>
      <c r="AG10"/>
      <c r="AH10"/>
      <c r="AQ10"/>
      <c r="AR10"/>
      <c r="AS10" s="37" t="s">
        <v>182</v>
      </c>
      <c r="AT10" s="37" t="s">
        <v>77</v>
      </c>
      <c r="AU10" s="37" t="s">
        <v>63</v>
      </c>
      <c r="AV10" s="70">
        <v>27</v>
      </c>
    </row>
    <row r="11" spans="1:48" x14ac:dyDescent="0.3">
      <c r="A11" s="37">
        <v>40</v>
      </c>
      <c r="B11" s="37" t="s">
        <v>175</v>
      </c>
      <c r="C11" s="37" t="s">
        <v>104</v>
      </c>
      <c r="D11" s="37" t="s">
        <v>157</v>
      </c>
      <c r="E11" s="37" t="s">
        <v>149</v>
      </c>
      <c r="N11" s="37">
        <v>65</v>
      </c>
      <c r="O11" s="37" t="s">
        <v>79</v>
      </c>
      <c r="P11" s="37" t="s">
        <v>77</v>
      </c>
      <c r="Q11" s="37" t="s">
        <v>76</v>
      </c>
      <c r="R11" s="37" t="s">
        <v>67</v>
      </c>
      <c r="T11" s="37"/>
      <c r="U11" s="37"/>
      <c r="V11" s="37"/>
      <c r="W11" s="37"/>
      <c r="X11" s="37"/>
      <c r="Y11" s="37"/>
      <c r="Z11"/>
      <c r="AA11"/>
      <c r="AB11"/>
      <c r="AC11"/>
      <c r="AD11"/>
      <c r="AE11"/>
      <c r="AF11"/>
      <c r="AG11"/>
      <c r="AH11"/>
      <c r="AQ11"/>
      <c r="AR11"/>
      <c r="AS11" s="37" t="s">
        <v>168</v>
      </c>
      <c r="AT11" s="37" t="s">
        <v>166</v>
      </c>
      <c r="AU11" s="37" t="s">
        <v>66</v>
      </c>
      <c r="AV11" s="70">
        <v>72</v>
      </c>
    </row>
    <row r="12" spans="1:48" x14ac:dyDescent="0.3">
      <c r="A12" s="37">
        <v>38</v>
      </c>
      <c r="B12" s="37" t="s">
        <v>164</v>
      </c>
      <c r="C12" s="37" t="s">
        <v>160</v>
      </c>
      <c r="D12" s="37" t="s">
        <v>152</v>
      </c>
      <c r="E12" s="37" t="s">
        <v>149</v>
      </c>
      <c r="N12" s="37">
        <v>65</v>
      </c>
      <c r="O12" s="37" t="s">
        <v>97</v>
      </c>
      <c r="P12" s="37" t="s">
        <v>75</v>
      </c>
      <c r="Q12" s="37" t="s">
        <v>98</v>
      </c>
      <c r="R12" s="37" t="s">
        <v>67</v>
      </c>
      <c r="T12" s="37"/>
      <c r="U12" s="37"/>
      <c r="V12" s="37"/>
      <c r="W12" s="37"/>
      <c r="X12" s="37"/>
      <c r="Y12" s="37"/>
      <c r="Z12"/>
      <c r="AA12"/>
      <c r="AB12"/>
      <c r="AC12"/>
      <c r="AD12"/>
      <c r="AE12"/>
      <c r="AF12"/>
      <c r="AG12"/>
      <c r="AH12"/>
      <c r="AQ12"/>
      <c r="AR12"/>
      <c r="AS12" s="37" t="s">
        <v>162</v>
      </c>
      <c r="AT12" s="37" t="s">
        <v>158</v>
      </c>
      <c r="AU12" s="37" t="s">
        <v>63</v>
      </c>
      <c r="AV12" s="70">
        <v>61</v>
      </c>
    </row>
    <row r="13" spans="1:48" x14ac:dyDescent="0.3">
      <c r="A13" s="37">
        <v>37</v>
      </c>
      <c r="B13" s="37" t="s">
        <v>100</v>
      </c>
      <c r="C13" s="37" t="s">
        <v>101</v>
      </c>
      <c r="D13" s="37" t="s">
        <v>89</v>
      </c>
      <c r="E13" s="37" t="s">
        <v>67</v>
      </c>
      <c r="N13" s="37">
        <v>64</v>
      </c>
      <c r="O13" s="37" t="s">
        <v>253</v>
      </c>
      <c r="P13" s="37" t="s">
        <v>136</v>
      </c>
      <c r="Q13" s="37" t="s">
        <v>254</v>
      </c>
      <c r="R13" s="37" t="s">
        <v>61</v>
      </c>
      <c r="T13" s="37"/>
      <c r="U13" s="37"/>
      <c r="V13" s="37"/>
      <c r="W13" s="37"/>
      <c r="X13" s="37"/>
      <c r="Y13" s="37"/>
      <c r="Z13"/>
      <c r="AA13"/>
      <c r="AB13"/>
      <c r="AC13"/>
      <c r="AD13"/>
      <c r="AE13"/>
      <c r="AF13"/>
      <c r="AG13"/>
      <c r="AH13"/>
      <c r="AQ13"/>
      <c r="AR13"/>
      <c r="AS13" s="37" t="s">
        <v>309</v>
      </c>
      <c r="AT13" s="37" t="s">
        <v>81</v>
      </c>
      <c r="AU13" s="37" t="s">
        <v>63</v>
      </c>
      <c r="AV13" s="70">
        <v>61</v>
      </c>
    </row>
    <row r="14" spans="1:48" x14ac:dyDescent="0.3">
      <c r="A14" s="37">
        <v>36</v>
      </c>
      <c r="B14" s="120" t="s">
        <v>297</v>
      </c>
      <c r="C14" s="37" t="s">
        <v>210</v>
      </c>
      <c r="D14" s="37" t="s">
        <v>69</v>
      </c>
      <c r="E14" s="37" t="s">
        <v>61</v>
      </c>
      <c r="N14" s="37">
        <v>62</v>
      </c>
      <c r="O14" s="37" t="s">
        <v>296</v>
      </c>
      <c r="P14" s="37" t="s">
        <v>75</v>
      </c>
      <c r="Q14" s="37" t="s">
        <v>98</v>
      </c>
      <c r="R14" s="37" t="s">
        <v>149</v>
      </c>
      <c r="T14" s="37"/>
      <c r="U14" s="37"/>
      <c r="V14" s="37"/>
      <c r="W14" s="37"/>
      <c r="X14" s="37"/>
      <c r="Y14" s="37"/>
      <c r="Z14"/>
      <c r="AA14"/>
      <c r="AB14"/>
      <c r="AC14"/>
      <c r="AD14"/>
      <c r="AE14"/>
      <c r="AF14"/>
      <c r="AG14"/>
      <c r="AH14"/>
      <c r="AQ14"/>
      <c r="AR14"/>
      <c r="AS14" s="37" t="s">
        <v>315</v>
      </c>
      <c r="AT14" s="37" t="s">
        <v>316</v>
      </c>
      <c r="AU14" s="37" t="s">
        <v>66</v>
      </c>
      <c r="AV14" s="70">
        <v>22</v>
      </c>
    </row>
    <row r="15" spans="1:48" x14ac:dyDescent="0.3">
      <c r="A15" s="37">
        <v>32</v>
      </c>
      <c r="B15" s="37" t="s">
        <v>133</v>
      </c>
      <c r="C15" s="37" t="s">
        <v>135</v>
      </c>
      <c r="D15" s="37" t="s">
        <v>121</v>
      </c>
      <c r="E15" s="37" t="s">
        <v>117</v>
      </c>
      <c r="N15" s="37">
        <v>61</v>
      </c>
      <c r="O15" s="37" t="s">
        <v>162</v>
      </c>
      <c r="P15" s="37" t="s">
        <v>158</v>
      </c>
      <c r="Q15" s="37" t="s">
        <v>93</v>
      </c>
      <c r="R15" s="37" t="s">
        <v>149</v>
      </c>
      <c r="T15" s="37"/>
      <c r="U15" s="37"/>
      <c r="V15" s="37"/>
      <c r="W15" s="37"/>
      <c r="X15" s="37"/>
      <c r="Y15" s="37"/>
      <c r="Z15"/>
      <c r="AA15"/>
      <c r="AB15"/>
      <c r="AC15"/>
      <c r="AD15"/>
      <c r="AE15"/>
      <c r="AF15"/>
      <c r="AG15"/>
      <c r="AH15"/>
      <c r="AQ15"/>
      <c r="AR15" s="37" t="s">
        <v>152</v>
      </c>
      <c r="AS15" s="37" t="s">
        <v>164</v>
      </c>
      <c r="AT15" s="37" t="s">
        <v>96</v>
      </c>
      <c r="AU15" s="37" t="s">
        <v>63</v>
      </c>
      <c r="AV15" s="70">
        <v>24</v>
      </c>
    </row>
    <row r="16" spans="1:48" x14ac:dyDescent="0.3">
      <c r="A16" s="37">
        <v>32</v>
      </c>
      <c r="B16" s="37" t="s">
        <v>153</v>
      </c>
      <c r="C16" s="37" t="s">
        <v>174</v>
      </c>
      <c r="D16" s="37" t="s">
        <v>152</v>
      </c>
      <c r="E16" s="37" t="s">
        <v>149</v>
      </c>
      <c r="N16" s="37">
        <v>61</v>
      </c>
      <c r="O16" s="37" t="s">
        <v>199</v>
      </c>
      <c r="P16" s="37" t="s">
        <v>194</v>
      </c>
      <c r="Q16" s="37" t="s">
        <v>165</v>
      </c>
      <c r="R16" s="37" t="s">
        <v>149</v>
      </c>
      <c r="T16" s="37"/>
      <c r="U16" s="37"/>
      <c r="V16" s="37"/>
      <c r="W16" s="37"/>
      <c r="X16" s="37"/>
      <c r="Y16" s="37"/>
      <c r="Z16"/>
      <c r="AA16"/>
      <c r="AB16"/>
      <c r="AC16"/>
      <c r="AD16"/>
      <c r="AE16"/>
      <c r="AF16"/>
      <c r="AG16"/>
      <c r="AH16"/>
      <c r="AQ16"/>
      <c r="AR16"/>
      <c r="AS16" s="37" t="s">
        <v>164</v>
      </c>
      <c r="AT16" s="37" t="s">
        <v>160</v>
      </c>
      <c r="AU16" s="37" t="s">
        <v>66</v>
      </c>
      <c r="AV16" s="70">
        <v>38</v>
      </c>
    </row>
    <row r="17" spans="1:48" x14ac:dyDescent="0.3">
      <c r="A17" s="37">
        <v>30</v>
      </c>
      <c r="B17" s="120" t="s">
        <v>312</v>
      </c>
      <c r="C17" s="37" t="s">
        <v>190</v>
      </c>
      <c r="D17" s="37" t="s">
        <v>157</v>
      </c>
      <c r="E17" s="37" t="s">
        <v>149</v>
      </c>
      <c r="N17" s="37">
        <v>61</v>
      </c>
      <c r="O17" s="37" t="s">
        <v>309</v>
      </c>
      <c r="P17" s="37" t="s">
        <v>81</v>
      </c>
      <c r="Q17" s="37" t="s">
        <v>93</v>
      </c>
      <c r="R17" s="37" t="s">
        <v>149</v>
      </c>
      <c r="T17" s="37"/>
      <c r="U17" s="37"/>
      <c r="V17" s="37"/>
      <c r="W17" s="37"/>
      <c r="X17" s="37"/>
      <c r="Y17" s="37"/>
      <c r="Z17"/>
      <c r="AA17"/>
      <c r="AB17"/>
      <c r="AC17"/>
      <c r="AD17"/>
      <c r="AE17"/>
      <c r="AF17"/>
      <c r="AG17"/>
      <c r="AH17"/>
      <c r="AQ17"/>
      <c r="AR17"/>
      <c r="AS17" s="37" t="s">
        <v>198</v>
      </c>
      <c r="AT17" s="37" t="s">
        <v>193</v>
      </c>
      <c r="AU17" s="37" t="s">
        <v>63</v>
      </c>
      <c r="AV17" s="70">
        <v>53</v>
      </c>
    </row>
    <row r="18" spans="1:48" x14ac:dyDescent="0.3">
      <c r="A18" s="37">
        <v>29</v>
      </c>
      <c r="B18" s="37" t="s">
        <v>155</v>
      </c>
      <c r="C18" s="37" t="s">
        <v>307</v>
      </c>
      <c r="D18" s="37" t="s">
        <v>156</v>
      </c>
      <c r="E18" s="37" t="s">
        <v>149</v>
      </c>
      <c r="N18" s="37">
        <v>60</v>
      </c>
      <c r="O18" s="37" t="s">
        <v>288</v>
      </c>
      <c r="P18" s="37" t="s">
        <v>73</v>
      </c>
      <c r="Q18" s="37" t="s">
        <v>283</v>
      </c>
      <c r="R18" s="37" t="s">
        <v>61</v>
      </c>
      <c r="T18" s="37"/>
      <c r="U18" s="37"/>
      <c r="V18" s="37"/>
      <c r="W18" s="37"/>
      <c r="X18" s="37"/>
      <c r="Y18" s="37"/>
      <c r="Z18"/>
      <c r="AA18"/>
      <c r="AB18"/>
      <c r="AC18"/>
      <c r="AD18"/>
      <c r="AE18"/>
      <c r="AF18"/>
      <c r="AG18"/>
      <c r="AH18"/>
      <c r="AQ18"/>
      <c r="AR18"/>
      <c r="AS18" s="37" t="s">
        <v>191</v>
      </c>
      <c r="AT18" s="37" t="s">
        <v>72</v>
      </c>
      <c r="AU18" s="37" t="s">
        <v>63</v>
      </c>
      <c r="AV18" s="70">
        <v>49</v>
      </c>
    </row>
    <row r="19" spans="1:48" x14ac:dyDescent="0.3">
      <c r="A19" s="37">
        <v>28</v>
      </c>
      <c r="B19" s="37" t="s">
        <v>183</v>
      </c>
      <c r="C19" s="37" t="s">
        <v>180</v>
      </c>
      <c r="D19" s="37" t="s">
        <v>152</v>
      </c>
      <c r="E19" s="37" t="s">
        <v>149</v>
      </c>
      <c r="N19" s="37">
        <v>59</v>
      </c>
      <c r="O19" s="37" t="s">
        <v>221</v>
      </c>
      <c r="P19" s="37" t="s">
        <v>62</v>
      </c>
      <c r="Q19" s="37" t="s">
        <v>215</v>
      </c>
      <c r="R19" s="37" t="s">
        <v>61</v>
      </c>
      <c r="T19" s="37"/>
      <c r="U19" s="37"/>
      <c r="V19" s="37"/>
      <c r="W19" s="37"/>
      <c r="X19" s="37"/>
      <c r="Y19" s="37"/>
      <c r="Z19"/>
      <c r="AA19"/>
      <c r="AB19"/>
      <c r="AC19"/>
      <c r="AD19"/>
      <c r="AE19"/>
      <c r="AF19"/>
      <c r="AG19"/>
      <c r="AH19"/>
      <c r="AQ19"/>
      <c r="AR19"/>
      <c r="AS19" s="37" t="s">
        <v>183</v>
      </c>
      <c r="AT19" s="37" t="s">
        <v>180</v>
      </c>
      <c r="AU19" s="37" t="s">
        <v>66</v>
      </c>
      <c r="AV19" s="70">
        <v>28</v>
      </c>
    </row>
    <row r="20" spans="1:48" x14ac:dyDescent="0.3">
      <c r="A20" s="37">
        <v>28</v>
      </c>
      <c r="B20" s="37" t="s">
        <v>292</v>
      </c>
      <c r="C20" s="37" t="s">
        <v>293</v>
      </c>
      <c r="D20" s="37" t="s">
        <v>69</v>
      </c>
      <c r="E20" s="37" t="s">
        <v>67</v>
      </c>
      <c r="N20" s="37">
        <v>59</v>
      </c>
      <c r="O20" s="37" t="s">
        <v>220</v>
      </c>
      <c r="P20" s="37" t="s">
        <v>72</v>
      </c>
      <c r="Q20" s="37" t="s">
        <v>212</v>
      </c>
      <c r="R20" s="37" t="s">
        <v>61</v>
      </c>
      <c r="T20" s="37"/>
      <c r="U20" s="37"/>
      <c r="V20" s="37"/>
      <c r="W20" s="37"/>
      <c r="X20" s="37"/>
      <c r="Y20" s="37"/>
      <c r="Z20"/>
      <c r="AA20"/>
      <c r="AB20"/>
      <c r="AC20"/>
      <c r="AD20"/>
      <c r="AE20"/>
      <c r="AF20"/>
      <c r="AG20"/>
      <c r="AH20"/>
      <c r="AQ20"/>
      <c r="AR20"/>
      <c r="AS20" s="37" t="s">
        <v>153</v>
      </c>
      <c r="AT20" s="37" t="s">
        <v>174</v>
      </c>
      <c r="AU20" s="37" t="s">
        <v>66</v>
      </c>
      <c r="AV20" s="70">
        <v>32</v>
      </c>
    </row>
    <row r="21" spans="1:48" x14ac:dyDescent="0.3">
      <c r="A21" s="37">
        <v>27</v>
      </c>
      <c r="B21" s="37" t="s">
        <v>115</v>
      </c>
      <c r="C21" s="37" t="s">
        <v>114</v>
      </c>
      <c r="D21" s="37" t="s">
        <v>89</v>
      </c>
      <c r="E21" s="37" t="s">
        <v>67</v>
      </c>
      <c r="N21" s="37">
        <v>57</v>
      </c>
      <c r="O21" s="37" t="s">
        <v>132</v>
      </c>
      <c r="P21" s="37" t="s">
        <v>70</v>
      </c>
      <c r="Q21" s="37" t="s">
        <v>89</v>
      </c>
      <c r="R21" s="37" t="s">
        <v>67</v>
      </c>
      <c r="T21" s="37"/>
      <c r="U21" s="37"/>
      <c r="V21" s="37"/>
      <c r="W21" s="37"/>
      <c r="X21" s="37"/>
      <c r="Y21" s="37"/>
      <c r="Z21"/>
      <c r="AA21"/>
      <c r="AB21"/>
      <c r="AC21"/>
      <c r="AD21"/>
      <c r="AE21"/>
      <c r="AF21"/>
      <c r="AG21"/>
      <c r="AH21"/>
      <c r="AQ21"/>
      <c r="AR21"/>
      <c r="AS21" s="37" t="s">
        <v>153</v>
      </c>
      <c r="AT21" s="37" t="s">
        <v>81</v>
      </c>
      <c r="AU21" s="37" t="s">
        <v>63</v>
      </c>
      <c r="AV21" s="70">
        <v>86</v>
      </c>
    </row>
    <row r="22" spans="1:48" x14ac:dyDescent="0.3">
      <c r="A22" s="37">
        <v>26</v>
      </c>
      <c r="B22" s="37" t="s">
        <v>213</v>
      </c>
      <c r="C22" s="37" t="s">
        <v>214</v>
      </c>
      <c r="D22" s="37" t="s">
        <v>211</v>
      </c>
      <c r="E22" s="37" t="s">
        <v>61</v>
      </c>
      <c r="N22" s="37">
        <v>56</v>
      </c>
      <c r="O22" s="37" t="s">
        <v>99</v>
      </c>
      <c r="P22" s="37" t="s">
        <v>226</v>
      </c>
      <c r="Q22" s="37" t="s">
        <v>76</v>
      </c>
      <c r="R22" s="37" t="s">
        <v>67</v>
      </c>
      <c r="T22" s="37"/>
      <c r="U22" s="37"/>
      <c r="V22" s="37"/>
      <c r="W22" s="37"/>
      <c r="X22" s="37"/>
      <c r="Y22" s="37"/>
      <c r="Z22"/>
      <c r="AA22"/>
      <c r="AB22"/>
      <c r="AC22"/>
      <c r="AD22"/>
      <c r="AE22"/>
      <c r="AF22"/>
      <c r="AG22"/>
      <c r="AH22"/>
      <c r="AQ22"/>
      <c r="AR22" s="37" t="s">
        <v>89</v>
      </c>
      <c r="AS22" s="37" t="s">
        <v>132</v>
      </c>
      <c r="AT22" s="37" t="s">
        <v>70</v>
      </c>
      <c r="AU22" s="37" t="s">
        <v>63</v>
      </c>
      <c r="AV22" s="70">
        <v>57</v>
      </c>
    </row>
    <row r="23" spans="1:48" x14ac:dyDescent="0.3">
      <c r="A23" s="37">
        <v>25</v>
      </c>
      <c r="B23" s="120" t="s">
        <v>301</v>
      </c>
      <c r="C23" s="37" t="s">
        <v>143</v>
      </c>
      <c r="D23" s="37" t="s">
        <v>69</v>
      </c>
      <c r="E23" s="37" t="s">
        <v>67</v>
      </c>
      <c r="N23" s="37">
        <v>55</v>
      </c>
      <c r="O23" s="37" t="s">
        <v>225</v>
      </c>
      <c r="P23" s="37" t="s">
        <v>65</v>
      </c>
      <c r="Q23" s="37" t="s">
        <v>234</v>
      </c>
      <c r="R23" s="37" t="s">
        <v>61</v>
      </c>
      <c r="T23" s="37"/>
      <c r="U23" s="37"/>
      <c r="V23" s="37"/>
      <c r="W23" s="37"/>
      <c r="X23" s="37"/>
      <c r="Y23" s="37"/>
      <c r="Z23"/>
      <c r="AA23"/>
      <c r="AB23"/>
      <c r="AC23"/>
      <c r="AD23"/>
      <c r="AE23"/>
      <c r="AF23"/>
      <c r="AG23"/>
      <c r="AH23"/>
      <c r="AQ23"/>
      <c r="AR23"/>
      <c r="AS23" s="37" t="s">
        <v>90</v>
      </c>
      <c r="AT23" s="37" t="s">
        <v>91</v>
      </c>
      <c r="AU23" s="37" t="s">
        <v>63</v>
      </c>
      <c r="AV23" s="70">
        <v>27</v>
      </c>
    </row>
    <row r="24" spans="1:48" x14ac:dyDescent="0.3">
      <c r="A24" s="37">
        <v>24</v>
      </c>
      <c r="B24" s="120" t="s">
        <v>300</v>
      </c>
      <c r="C24" s="37" t="s">
        <v>86</v>
      </c>
      <c r="D24" s="37" t="s">
        <v>78</v>
      </c>
      <c r="E24" s="37" t="s">
        <v>67</v>
      </c>
      <c r="N24" s="37">
        <v>53</v>
      </c>
      <c r="O24" s="37" t="s">
        <v>198</v>
      </c>
      <c r="P24" s="37" t="s">
        <v>193</v>
      </c>
      <c r="Q24" s="37" t="s">
        <v>152</v>
      </c>
      <c r="R24" s="37" t="s">
        <v>149</v>
      </c>
      <c r="T24" s="37"/>
      <c r="U24" s="37"/>
      <c r="V24" s="37"/>
      <c r="W24" s="37"/>
      <c r="X24" s="37"/>
      <c r="Y24" s="37"/>
      <c r="Z24"/>
      <c r="AA24"/>
      <c r="AB24"/>
      <c r="AC24"/>
      <c r="AD24"/>
      <c r="AE24"/>
      <c r="AF24"/>
      <c r="AG24"/>
      <c r="AH24"/>
      <c r="AQ24"/>
      <c r="AR24"/>
      <c r="AS24" s="37" t="s">
        <v>115</v>
      </c>
      <c r="AT24" s="37" t="s">
        <v>114</v>
      </c>
      <c r="AU24" s="37" t="s">
        <v>66</v>
      </c>
      <c r="AV24" s="70">
        <v>27</v>
      </c>
    </row>
    <row r="25" spans="1:48" x14ac:dyDescent="0.3">
      <c r="A25" s="37">
        <v>23</v>
      </c>
      <c r="B25" s="37" t="s">
        <v>249</v>
      </c>
      <c r="C25" s="37" t="s">
        <v>263</v>
      </c>
      <c r="D25" s="37" t="s">
        <v>244</v>
      </c>
      <c r="E25" s="37" t="s">
        <v>61</v>
      </c>
      <c r="N25" s="37">
        <v>52</v>
      </c>
      <c r="O25" s="37" t="s">
        <v>124</v>
      </c>
      <c r="P25" s="37" t="s">
        <v>134</v>
      </c>
      <c r="Q25" s="37" t="s">
        <v>89</v>
      </c>
      <c r="R25" s="37" t="s">
        <v>67</v>
      </c>
      <c r="T25" s="37"/>
      <c r="U25" s="37"/>
      <c r="V25" s="37"/>
      <c r="W25" s="37"/>
      <c r="X25" s="37"/>
      <c r="Y25" s="37"/>
      <c r="Z25"/>
      <c r="AA25"/>
      <c r="AB25"/>
      <c r="AC25"/>
      <c r="AD25"/>
      <c r="AE25"/>
      <c r="AF25"/>
      <c r="AG25"/>
      <c r="AH25"/>
      <c r="AQ25"/>
      <c r="AR25"/>
      <c r="AS25" s="37" t="s">
        <v>124</v>
      </c>
      <c r="AT25" s="37" t="s">
        <v>125</v>
      </c>
      <c r="AU25" s="37" t="s">
        <v>63</v>
      </c>
      <c r="AV25" s="70">
        <v>28</v>
      </c>
    </row>
    <row r="26" spans="1:48" x14ac:dyDescent="0.3">
      <c r="A26" s="37">
        <v>22</v>
      </c>
      <c r="B26" s="37" t="s">
        <v>315</v>
      </c>
      <c r="C26" s="37" t="s">
        <v>316</v>
      </c>
      <c r="D26" s="37" t="s">
        <v>93</v>
      </c>
      <c r="E26" s="37" t="s">
        <v>149</v>
      </c>
      <c r="N26" s="37">
        <v>52</v>
      </c>
      <c r="O26" s="37" t="s">
        <v>179</v>
      </c>
      <c r="P26" s="37" t="s">
        <v>177</v>
      </c>
      <c r="Q26" s="37" t="s">
        <v>157</v>
      </c>
      <c r="R26" s="37" t="s">
        <v>149</v>
      </c>
      <c r="T26" s="37"/>
      <c r="U26" s="37"/>
      <c r="V26" s="37"/>
      <c r="W26" s="37"/>
      <c r="X26" s="37"/>
      <c r="Y26" s="37"/>
      <c r="Z26"/>
      <c r="AA26"/>
      <c r="AB26"/>
      <c r="AC26"/>
      <c r="AD26"/>
      <c r="AE26"/>
      <c r="AF26"/>
      <c r="AG26"/>
      <c r="AH26"/>
      <c r="AQ26"/>
      <c r="AR26"/>
      <c r="AS26" s="37" t="s">
        <v>124</v>
      </c>
      <c r="AT26" s="37" t="s">
        <v>134</v>
      </c>
      <c r="AU26" s="37" t="s">
        <v>63</v>
      </c>
      <c r="AV26" s="70">
        <v>52</v>
      </c>
    </row>
    <row r="27" spans="1:48" x14ac:dyDescent="0.3">
      <c r="A27" s="37">
        <v>18</v>
      </c>
      <c r="B27" s="37" t="s">
        <v>250</v>
      </c>
      <c r="C27" s="37" t="s">
        <v>264</v>
      </c>
      <c r="D27" s="37" t="s">
        <v>212</v>
      </c>
      <c r="E27" s="37" t="s">
        <v>61</v>
      </c>
      <c r="N27" s="37">
        <v>50</v>
      </c>
      <c r="O27" s="37" t="s">
        <v>173</v>
      </c>
      <c r="P27" s="37" t="s">
        <v>170</v>
      </c>
      <c r="Q27" s="37" t="s">
        <v>93</v>
      </c>
      <c r="R27" s="37" t="s">
        <v>149</v>
      </c>
      <c r="T27" s="37"/>
      <c r="U27" s="37"/>
      <c r="V27" s="37"/>
      <c r="W27" s="37"/>
      <c r="X27" s="37"/>
      <c r="Y27" s="37"/>
      <c r="Z27"/>
      <c r="AA27"/>
      <c r="AB27"/>
      <c r="AC27"/>
      <c r="AD27"/>
      <c r="AE27"/>
      <c r="AF27"/>
      <c r="AG27"/>
      <c r="AH27"/>
      <c r="AQ27"/>
      <c r="AR27"/>
      <c r="AS27" s="37" t="s">
        <v>100</v>
      </c>
      <c r="AT27" s="37" t="s">
        <v>101</v>
      </c>
      <c r="AU27" s="37" t="s">
        <v>66</v>
      </c>
      <c r="AV27" s="70">
        <v>37</v>
      </c>
    </row>
    <row r="28" spans="1:48" x14ac:dyDescent="0.3">
      <c r="A28" s="37">
        <v>16</v>
      </c>
      <c r="B28" s="37" t="s">
        <v>239</v>
      </c>
      <c r="C28" s="37" t="s">
        <v>259</v>
      </c>
      <c r="D28" s="37" t="s">
        <v>240</v>
      </c>
      <c r="E28" s="37" t="s">
        <v>61</v>
      </c>
      <c r="N28" s="37">
        <v>49</v>
      </c>
      <c r="O28" s="37" t="s">
        <v>191</v>
      </c>
      <c r="P28" s="37" t="s">
        <v>72</v>
      </c>
      <c r="Q28" s="37" t="s">
        <v>152</v>
      </c>
      <c r="R28" s="37" t="s">
        <v>149</v>
      </c>
      <c r="T28" s="37"/>
      <c r="U28" s="37"/>
      <c r="V28" s="37"/>
      <c r="W28" s="37"/>
      <c r="X28" s="37"/>
      <c r="Y28" s="37"/>
      <c r="Z28"/>
      <c r="AA28"/>
      <c r="AB28"/>
      <c r="AC28"/>
      <c r="AD28"/>
      <c r="AE28"/>
      <c r="AF28"/>
      <c r="AG28"/>
      <c r="AH28"/>
      <c r="AQ28"/>
      <c r="AR28" s="37" t="s">
        <v>157</v>
      </c>
      <c r="AS28" s="37" t="s">
        <v>197</v>
      </c>
      <c r="AT28" s="37" t="s">
        <v>145</v>
      </c>
      <c r="AU28" s="37" t="s">
        <v>63</v>
      </c>
      <c r="AV28" s="70">
        <v>17</v>
      </c>
    </row>
    <row r="29" spans="1:48" x14ac:dyDescent="0.3">
      <c r="A29" s="37">
        <v>16</v>
      </c>
      <c r="B29" s="37" t="s">
        <v>112</v>
      </c>
      <c r="C29" s="37" t="s">
        <v>113</v>
      </c>
      <c r="D29" s="37" t="s">
        <v>111</v>
      </c>
      <c r="E29" s="37" t="s">
        <v>67</v>
      </c>
      <c r="N29" s="37">
        <v>49</v>
      </c>
      <c r="O29" s="120" t="s">
        <v>303</v>
      </c>
      <c r="P29" s="37" t="s">
        <v>116</v>
      </c>
      <c r="Q29" s="37" t="s">
        <v>69</v>
      </c>
      <c r="R29" s="37" t="s">
        <v>67</v>
      </c>
      <c r="T29" s="37"/>
      <c r="U29" s="37"/>
      <c r="V29" s="37"/>
      <c r="W29" s="37"/>
      <c r="X29" s="37"/>
      <c r="Y29" s="37"/>
      <c r="Z29"/>
      <c r="AA29"/>
      <c r="AB29"/>
      <c r="AC29"/>
      <c r="AD29"/>
      <c r="AE29"/>
      <c r="AF29"/>
      <c r="AG29"/>
      <c r="AH29"/>
      <c r="AQ29"/>
      <c r="AR29"/>
      <c r="AS29" s="37" t="s">
        <v>175</v>
      </c>
      <c r="AT29" s="37" t="s">
        <v>104</v>
      </c>
      <c r="AU29" s="37" t="s">
        <v>66</v>
      </c>
      <c r="AV29" s="70">
        <v>40</v>
      </c>
    </row>
    <row r="30" spans="1:48" x14ac:dyDescent="0.3">
      <c r="A30" s="37">
        <v>13</v>
      </c>
      <c r="B30" s="37" t="s">
        <v>82</v>
      </c>
      <c r="C30" s="37" t="s">
        <v>83</v>
      </c>
      <c r="D30" s="37" t="s">
        <v>78</v>
      </c>
      <c r="E30" s="37" t="s">
        <v>67</v>
      </c>
      <c r="N30" s="37">
        <v>48</v>
      </c>
      <c r="O30" s="37" t="s">
        <v>196</v>
      </c>
      <c r="P30" s="37" t="s">
        <v>195</v>
      </c>
      <c r="Q30" s="37" t="s">
        <v>93</v>
      </c>
      <c r="R30" s="37" t="s">
        <v>149</v>
      </c>
      <c r="T30" s="37"/>
      <c r="U30" s="37"/>
      <c r="V30" s="37"/>
      <c r="W30" s="37"/>
      <c r="X30" s="37"/>
      <c r="Y30" s="37"/>
      <c r="Z30"/>
      <c r="AA30"/>
      <c r="AB30"/>
      <c r="AC30"/>
      <c r="AD30"/>
      <c r="AE30"/>
      <c r="AF30"/>
      <c r="AG30"/>
      <c r="AH30"/>
      <c r="AQ30"/>
      <c r="AR30"/>
      <c r="AS30" s="37" t="s">
        <v>150</v>
      </c>
      <c r="AT30" s="37" t="s">
        <v>151</v>
      </c>
      <c r="AU30" s="37" t="s">
        <v>63</v>
      </c>
      <c r="AV30" s="70">
        <v>41</v>
      </c>
    </row>
    <row r="31" spans="1:48" x14ac:dyDescent="0.3">
      <c r="A31" s="37">
        <v>10</v>
      </c>
      <c r="B31" s="37" t="s">
        <v>188</v>
      </c>
      <c r="C31" s="37" t="s">
        <v>185</v>
      </c>
      <c r="D31" s="37" t="s">
        <v>154</v>
      </c>
      <c r="E31" s="37" t="s">
        <v>149</v>
      </c>
      <c r="N31" s="37">
        <v>44</v>
      </c>
      <c r="O31" s="37" t="s">
        <v>224</v>
      </c>
      <c r="P31" s="37" t="s">
        <v>73</v>
      </c>
      <c r="Q31" s="37" t="s">
        <v>238</v>
      </c>
      <c r="R31" s="37" t="s">
        <v>61</v>
      </c>
      <c r="T31" s="37"/>
      <c r="U31" s="37"/>
      <c r="V31" s="37"/>
      <c r="W31" s="37"/>
      <c r="X31" s="37"/>
      <c r="Y31" s="37"/>
      <c r="Z31"/>
      <c r="AA31"/>
      <c r="AB31"/>
      <c r="AC31"/>
      <c r="AD31"/>
      <c r="AE31"/>
      <c r="AF31"/>
      <c r="AG31"/>
      <c r="AH31"/>
      <c r="AQ31"/>
      <c r="AR31"/>
      <c r="AS31" s="37" t="s">
        <v>163</v>
      </c>
      <c r="AT31" s="37" t="s">
        <v>159</v>
      </c>
      <c r="AU31" s="37" t="s">
        <v>63</v>
      </c>
      <c r="AV31" s="70">
        <v>35</v>
      </c>
    </row>
    <row r="32" spans="1:48" x14ac:dyDescent="0.3">
      <c r="A32" s="37">
        <v>6</v>
      </c>
      <c r="B32" s="37" t="s">
        <v>217</v>
      </c>
      <c r="C32" s="37" t="s">
        <v>216</v>
      </c>
      <c r="D32" s="37" t="s">
        <v>211</v>
      </c>
      <c r="E32" s="37" t="s">
        <v>61</v>
      </c>
      <c r="N32" s="37">
        <v>44</v>
      </c>
      <c r="O32" s="37" t="s">
        <v>171</v>
      </c>
      <c r="P32" s="37" t="s">
        <v>136</v>
      </c>
      <c r="Q32" s="37" t="s">
        <v>165</v>
      </c>
      <c r="R32" s="37" t="s">
        <v>149</v>
      </c>
      <c r="T32" s="37"/>
      <c r="U32" s="37"/>
      <c r="V32" s="37"/>
      <c r="W32" s="37"/>
      <c r="X32" s="37"/>
      <c r="Y32" s="37"/>
      <c r="Z32"/>
      <c r="AA32"/>
      <c r="AB32"/>
      <c r="AC32"/>
      <c r="AD32"/>
      <c r="AE32"/>
      <c r="AF32"/>
      <c r="AG32"/>
      <c r="AH32"/>
      <c r="AQ32"/>
      <c r="AR32"/>
      <c r="AS32" s="37" t="s">
        <v>179</v>
      </c>
      <c r="AT32" s="37" t="s">
        <v>177</v>
      </c>
      <c r="AU32" s="37" t="s">
        <v>63</v>
      </c>
      <c r="AV32" s="70">
        <v>52</v>
      </c>
    </row>
    <row r="33" spans="1:48" x14ac:dyDescent="0.3">
      <c r="A33" s="37">
        <v>6</v>
      </c>
      <c r="B33" s="37" t="s">
        <v>128</v>
      </c>
      <c r="C33" s="37" t="s">
        <v>129</v>
      </c>
      <c r="D33" s="37" t="s">
        <v>121</v>
      </c>
      <c r="E33" s="37" t="s">
        <v>117</v>
      </c>
      <c r="N33" s="37">
        <v>44</v>
      </c>
      <c r="O33" s="37" t="s">
        <v>167</v>
      </c>
      <c r="P33" s="37" t="s">
        <v>88</v>
      </c>
      <c r="Q33" s="37" t="s">
        <v>165</v>
      </c>
      <c r="R33" s="37" t="s">
        <v>149</v>
      </c>
      <c r="T33" s="37"/>
      <c r="U33" s="37"/>
      <c r="V33" s="37"/>
      <c r="W33" s="37"/>
      <c r="X33" s="37"/>
      <c r="Y33" s="37"/>
      <c r="Z33"/>
      <c r="AA33"/>
      <c r="AB33"/>
      <c r="AC33"/>
      <c r="AD33"/>
      <c r="AE33"/>
      <c r="AF33"/>
      <c r="AG33"/>
      <c r="AH33"/>
      <c r="AQ33"/>
      <c r="AR33"/>
      <c r="AS33" s="37" t="s">
        <v>172</v>
      </c>
      <c r="AT33" s="37" t="s">
        <v>136</v>
      </c>
      <c r="AU33" s="37" t="s">
        <v>63</v>
      </c>
      <c r="AV33" s="70">
        <v>42</v>
      </c>
    </row>
    <row r="34" spans="1:48" x14ac:dyDescent="0.3">
      <c r="A34" s="37" t="s">
        <v>208</v>
      </c>
      <c r="B34"/>
      <c r="C34"/>
      <c r="D34"/>
      <c r="E34"/>
      <c r="N34" s="37">
        <v>42</v>
      </c>
      <c r="O34" s="37" t="s">
        <v>172</v>
      </c>
      <c r="P34" s="37" t="s">
        <v>136</v>
      </c>
      <c r="Q34" s="37" t="s">
        <v>157</v>
      </c>
      <c r="R34" s="37" t="s">
        <v>149</v>
      </c>
      <c r="T34" s="37"/>
      <c r="U34" s="37"/>
      <c r="V34" s="37"/>
      <c r="W34" s="37"/>
      <c r="X34" s="37"/>
      <c r="Y34" s="37"/>
      <c r="Z34"/>
      <c r="AA34"/>
      <c r="AB34"/>
      <c r="AC34"/>
      <c r="AD34"/>
      <c r="AE34"/>
      <c r="AF34"/>
      <c r="AG34"/>
      <c r="AH34"/>
      <c r="AQ34"/>
      <c r="AR34" s="37" t="s">
        <v>156</v>
      </c>
      <c r="AS34" s="37" t="s">
        <v>187</v>
      </c>
      <c r="AT34" s="37" t="s">
        <v>145</v>
      </c>
      <c r="AU34" s="37" t="s">
        <v>63</v>
      </c>
      <c r="AV34" s="70">
        <v>40</v>
      </c>
    </row>
    <row r="35" spans="1:48" x14ac:dyDescent="0.3">
      <c r="A35"/>
      <c r="B35"/>
      <c r="C35"/>
      <c r="D35"/>
      <c r="E35"/>
      <c r="N35" s="37">
        <v>41</v>
      </c>
      <c r="O35" s="37" t="s">
        <v>255</v>
      </c>
      <c r="P35" s="37" t="s">
        <v>88</v>
      </c>
      <c r="Q35" s="37" t="s">
        <v>256</v>
      </c>
      <c r="R35" s="37" t="s">
        <v>61</v>
      </c>
      <c r="T35" s="37"/>
      <c r="U35" s="37"/>
      <c r="V35" s="37"/>
      <c r="W35" s="37"/>
      <c r="X35" s="37"/>
      <c r="Y35" s="37"/>
      <c r="Z35"/>
      <c r="AA35"/>
      <c r="AB35"/>
      <c r="AC35"/>
      <c r="AD35"/>
      <c r="AE35"/>
      <c r="AF35"/>
      <c r="AG35"/>
      <c r="AH35"/>
      <c r="AQ35"/>
      <c r="AR35"/>
      <c r="AS35" s="37" t="s">
        <v>192</v>
      </c>
      <c r="AT35" s="37" t="s">
        <v>189</v>
      </c>
      <c r="AU35" s="37" t="s">
        <v>63</v>
      </c>
      <c r="AV35" s="70">
        <v>36</v>
      </c>
    </row>
    <row r="36" spans="1:48" x14ac:dyDescent="0.3">
      <c r="A36"/>
      <c r="B36"/>
      <c r="C36"/>
      <c r="D36"/>
      <c r="E36"/>
      <c r="N36" s="37">
        <v>41</v>
      </c>
      <c r="O36" s="37" t="s">
        <v>150</v>
      </c>
      <c r="P36" s="37" t="s">
        <v>151</v>
      </c>
      <c r="Q36" s="37" t="s">
        <v>157</v>
      </c>
      <c r="R36" s="37" t="s">
        <v>149</v>
      </c>
      <c r="T36" s="37"/>
      <c r="U36" s="37"/>
      <c r="V36" s="37"/>
      <c r="W36" s="37"/>
      <c r="X36" s="37"/>
      <c r="Y36" s="37"/>
      <c r="Z36"/>
      <c r="AA36"/>
      <c r="AB36"/>
      <c r="AC36"/>
      <c r="AD36"/>
      <c r="AE36"/>
      <c r="AF36"/>
      <c r="AG36"/>
      <c r="AH36"/>
      <c r="AQ36"/>
      <c r="AR36"/>
      <c r="AS36" s="37" t="s">
        <v>155</v>
      </c>
      <c r="AT36" s="37" t="s">
        <v>307</v>
      </c>
      <c r="AU36" s="37" t="s">
        <v>66</v>
      </c>
      <c r="AV36" s="70">
        <v>29</v>
      </c>
    </row>
    <row r="37" spans="1:48" x14ac:dyDescent="0.3">
      <c r="A37"/>
      <c r="B37"/>
      <c r="C37"/>
      <c r="D37"/>
      <c r="E37"/>
      <c r="N37" s="37">
        <v>40</v>
      </c>
      <c r="O37" s="37" t="s">
        <v>187</v>
      </c>
      <c r="P37" s="37" t="s">
        <v>145</v>
      </c>
      <c r="Q37" s="37" t="s">
        <v>156</v>
      </c>
      <c r="R37" s="37" t="s">
        <v>149</v>
      </c>
      <c r="T37" s="37"/>
      <c r="U37" s="37"/>
      <c r="V37" s="37"/>
      <c r="W37" s="37"/>
      <c r="X37" s="37"/>
      <c r="Y37" s="37"/>
      <c r="Z37"/>
      <c r="AA37"/>
      <c r="AB37"/>
      <c r="AC37"/>
      <c r="AD37"/>
      <c r="AE37"/>
      <c r="AF37"/>
      <c r="AG37"/>
      <c r="AH37"/>
      <c r="AQ37"/>
      <c r="AR37"/>
      <c r="AS37" s="37" t="s">
        <v>169</v>
      </c>
      <c r="AT37" s="37" t="s">
        <v>294</v>
      </c>
      <c r="AU37" s="37" t="s">
        <v>63</v>
      </c>
      <c r="AV37" s="70">
        <v>29</v>
      </c>
    </row>
    <row r="38" spans="1:48" x14ac:dyDescent="0.3">
      <c r="A38"/>
      <c r="B38"/>
      <c r="C38"/>
      <c r="D38"/>
      <c r="E38"/>
      <c r="N38" s="37">
        <v>39</v>
      </c>
      <c r="O38" s="37" t="s">
        <v>119</v>
      </c>
      <c r="P38" s="37" t="s">
        <v>120</v>
      </c>
      <c r="Q38" s="37" t="s">
        <v>118</v>
      </c>
      <c r="R38" s="37" t="s">
        <v>117</v>
      </c>
      <c r="T38" s="37"/>
      <c r="U38" s="37"/>
      <c r="V38" s="37"/>
      <c r="W38" s="37"/>
      <c r="X38" s="37"/>
      <c r="Y38" s="37"/>
      <c r="Z38"/>
      <c r="AA38"/>
      <c r="AB38"/>
      <c r="AC38"/>
      <c r="AD38"/>
      <c r="AE38"/>
      <c r="AF38"/>
      <c r="AG38"/>
      <c r="AH38"/>
      <c r="AQ38"/>
      <c r="AR38"/>
      <c r="AS38" s="37" t="s">
        <v>308</v>
      </c>
      <c r="AT38" s="37" t="s">
        <v>161</v>
      </c>
      <c r="AU38" s="37" t="s">
        <v>66</v>
      </c>
      <c r="AV38" s="70">
        <v>44</v>
      </c>
    </row>
    <row r="39" spans="1:48" x14ac:dyDescent="0.3">
      <c r="A39"/>
      <c r="B39"/>
      <c r="C39"/>
      <c r="D39"/>
      <c r="E39"/>
      <c r="N39" s="37">
        <v>37</v>
      </c>
      <c r="O39" s="37" t="s">
        <v>230</v>
      </c>
      <c r="P39" s="37" t="s">
        <v>231</v>
      </c>
      <c r="Q39" s="37" t="s">
        <v>235</v>
      </c>
      <c r="R39" s="37" t="s">
        <v>61</v>
      </c>
      <c r="T39" s="37"/>
      <c r="U39" s="37"/>
      <c r="V39" s="37"/>
      <c r="W39" s="37"/>
      <c r="X39" s="37"/>
      <c r="Y39" s="37"/>
      <c r="Z39"/>
      <c r="AA39"/>
      <c r="AB39"/>
      <c r="AC39"/>
      <c r="AD39"/>
      <c r="AE39"/>
      <c r="AF39"/>
      <c r="AG39"/>
      <c r="AH39"/>
      <c r="AQ39"/>
      <c r="AR39"/>
      <c r="AS39" s="37" t="s">
        <v>310</v>
      </c>
      <c r="AT39" s="37" t="s">
        <v>311</v>
      </c>
      <c r="AU39" s="37" t="s">
        <v>218</v>
      </c>
      <c r="AV39" s="70">
        <v>33</v>
      </c>
    </row>
    <row r="40" spans="1:48" x14ac:dyDescent="0.3">
      <c r="A40"/>
      <c r="B40"/>
      <c r="C40"/>
      <c r="D40"/>
      <c r="E40"/>
      <c r="N40" s="37">
        <v>36</v>
      </c>
      <c r="O40" s="37" t="s">
        <v>192</v>
      </c>
      <c r="P40" s="37" t="s">
        <v>189</v>
      </c>
      <c r="Q40" s="37" t="s">
        <v>156</v>
      </c>
      <c r="R40" s="37" t="s">
        <v>149</v>
      </c>
      <c r="T40" s="37"/>
      <c r="U40" s="37"/>
      <c r="V40" s="37"/>
      <c r="W40" s="37"/>
      <c r="X40" s="37"/>
      <c r="Y40" s="37"/>
      <c r="Z40"/>
      <c r="AA40"/>
      <c r="AB40"/>
      <c r="AC40"/>
      <c r="AD40"/>
      <c r="AE40"/>
      <c r="AF40"/>
      <c r="AG40"/>
      <c r="AH40"/>
      <c r="AQ40"/>
      <c r="AR40" s="37" t="s">
        <v>76</v>
      </c>
      <c r="AS40" s="37" t="s">
        <v>99</v>
      </c>
      <c r="AT40" s="37" t="s">
        <v>226</v>
      </c>
      <c r="AU40" s="37" t="s">
        <v>63</v>
      </c>
      <c r="AV40" s="185">
        <v>56</v>
      </c>
    </row>
    <row r="41" spans="1:48" x14ac:dyDescent="0.3">
      <c r="A41"/>
      <c r="B41"/>
      <c r="C41"/>
      <c r="D41"/>
      <c r="E41"/>
      <c r="N41" s="37">
        <v>35</v>
      </c>
      <c r="O41" s="37" t="s">
        <v>163</v>
      </c>
      <c r="P41" s="37" t="s">
        <v>159</v>
      </c>
      <c r="Q41" s="37" t="s">
        <v>157</v>
      </c>
      <c r="R41" s="37" t="s">
        <v>149</v>
      </c>
      <c r="T41" s="37"/>
      <c r="U41" s="37"/>
      <c r="V41" s="37"/>
      <c r="W41" s="37"/>
      <c r="X41" s="37"/>
      <c r="Y41" s="37"/>
      <c r="Z41"/>
      <c r="AA41"/>
      <c r="AB41"/>
      <c r="AC41"/>
      <c r="AD41"/>
      <c r="AE41"/>
      <c r="AF41"/>
      <c r="AG41"/>
      <c r="AH41"/>
      <c r="AQ41"/>
      <c r="AR41"/>
      <c r="AS41" s="37" t="s">
        <v>139</v>
      </c>
      <c r="AT41" s="37" t="s">
        <v>62</v>
      </c>
      <c r="AU41" s="37" t="s">
        <v>63</v>
      </c>
      <c r="AV41" s="185">
        <v>34</v>
      </c>
    </row>
    <row r="42" spans="1:48" x14ac:dyDescent="0.3">
      <c r="A42"/>
      <c r="B42"/>
      <c r="C42"/>
      <c r="D42"/>
      <c r="E42"/>
      <c r="N42" s="37">
        <v>35</v>
      </c>
      <c r="O42" s="37" t="s">
        <v>243</v>
      </c>
      <c r="P42" s="37" t="s">
        <v>70</v>
      </c>
      <c r="Q42" s="37" t="s">
        <v>244</v>
      </c>
      <c r="R42" s="37" t="s">
        <v>61</v>
      </c>
      <c r="T42" s="37"/>
      <c r="U42" s="37"/>
      <c r="V42" s="37"/>
      <c r="W42" s="37"/>
      <c r="X42" s="37"/>
      <c r="Y42" s="37"/>
      <c r="Z42"/>
      <c r="AA42"/>
      <c r="AB42"/>
      <c r="AC42"/>
      <c r="AD42"/>
      <c r="AE42"/>
      <c r="AF42"/>
      <c r="AG42"/>
      <c r="AH42"/>
      <c r="AQ42"/>
      <c r="AR42"/>
      <c r="AS42" s="37" t="s">
        <v>140</v>
      </c>
      <c r="AT42" s="37" t="s">
        <v>141</v>
      </c>
      <c r="AU42" s="37" t="s">
        <v>63</v>
      </c>
      <c r="AV42" s="70">
        <v>13</v>
      </c>
    </row>
    <row r="43" spans="1:48" x14ac:dyDescent="0.3">
      <c r="A43"/>
      <c r="B43"/>
      <c r="C43"/>
      <c r="D43"/>
      <c r="E43"/>
      <c r="N43" s="37">
        <v>35</v>
      </c>
      <c r="O43" s="37" t="s">
        <v>147</v>
      </c>
      <c r="P43" s="37" t="s">
        <v>148</v>
      </c>
      <c r="Q43" s="37" t="s">
        <v>146</v>
      </c>
      <c r="R43" s="37" t="s">
        <v>67</v>
      </c>
      <c r="T43" s="37"/>
      <c r="U43" s="37"/>
      <c r="V43" s="37"/>
      <c r="W43" s="37"/>
      <c r="X43" s="37"/>
      <c r="Y43" s="37"/>
      <c r="Z43"/>
      <c r="AA43"/>
      <c r="AB43"/>
      <c r="AC43"/>
      <c r="AD43"/>
      <c r="AE43"/>
      <c r="AF43"/>
      <c r="AG43"/>
      <c r="AH43"/>
      <c r="AQ43"/>
      <c r="AR43"/>
      <c r="AS43" s="37" t="s">
        <v>105</v>
      </c>
      <c r="AT43" s="37" t="s">
        <v>106</v>
      </c>
      <c r="AU43" s="37" t="s">
        <v>63</v>
      </c>
      <c r="AV43" s="70">
        <v>31</v>
      </c>
    </row>
    <row r="44" spans="1:48" x14ac:dyDescent="0.3">
      <c r="A44"/>
      <c r="B44"/>
      <c r="C44"/>
      <c r="D44"/>
      <c r="E44"/>
      <c r="N44" s="37">
        <v>34</v>
      </c>
      <c r="O44" s="37" t="s">
        <v>108</v>
      </c>
      <c r="P44" s="37" t="s">
        <v>92</v>
      </c>
      <c r="Q44" s="37" t="s">
        <v>69</v>
      </c>
      <c r="R44" s="37" t="s">
        <v>67</v>
      </c>
      <c r="T44" s="37"/>
      <c r="U44" s="37"/>
      <c r="V44" s="37"/>
      <c r="W44" s="37"/>
      <c r="X44" s="37"/>
      <c r="Y44" s="37"/>
      <c r="Z44"/>
      <c r="AA44"/>
      <c r="AB44"/>
      <c r="AC44"/>
      <c r="AD44"/>
      <c r="AE44"/>
      <c r="AF44"/>
      <c r="AG44"/>
      <c r="AH44"/>
      <c r="AQ44"/>
      <c r="AR44"/>
      <c r="AS44" s="37" t="s">
        <v>79</v>
      </c>
      <c r="AT44" s="37" t="s">
        <v>77</v>
      </c>
      <c r="AU44" s="37" t="s">
        <v>63</v>
      </c>
      <c r="AV44" s="185">
        <v>65</v>
      </c>
    </row>
    <row r="45" spans="1:48" x14ac:dyDescent="0.3">
      <c r="A45"/>
      <c r="B45"/>
      <c r="C45"/>
      <c r="D45"/>
      <c r="E45"/>
      <c r="N45" s="37">
        <v>34</v>
      </c>
      <c r="O45" s="37" t="s">
        <v>139</v>
      </c>
      <c r="P45" s="37" t="s">
        <v>62</v>
      </c>
      <c r="Q45" s="37" t="s">
        <v>76</v>
      </c>
      <c r="R45" s="37" t="s">
        <v>67</v>
      </c>
      <c r="T45" s="37"/>
      <c r="U45" s="37"/>
      <c r="V45" s="37"/>
      <c r="W45" s="37"/>
      <c r="X45" s="37"/>
      <c r="Y45" s="37"/>
      <c r="Z45"/>
      <c r="AA45"/>
      <c r="AB45"/>
      <c r="AC45"/>
      <c r="AD45"/>
      <c r="AE45"/>
      <c r="AF45"/>
      <c r="AG45"/>
      <c r="AH45"/>
      <c r="AQ45"/>
      <c r="AR45"/>
      <c r="AS45" s="37" t="s">
        <v>144</v>
      </c>
      <c r="AT45" s="37" t="s">
        <v>145</v>
      </c>
      <c r="AU45" s="37" t="s">
        <v>63</v>
      </c>
      <c r="AV45" s="70">
        <v>8</v>
      </c>
    </row>
    <row r="46" spans="1:48" x14ac:dyDescent="0.3">
      <c r="A46"/>
      <c r="B46"/>
      <c r="C46"/>
      <c r="D46"/>
      <c r="E46"/>
      <c r="N46" s="37">
        <v>33</v>
      </c>
      <c r="O46" s="37" t="s">
        <v>130</v>
      </c>
      <c r="P46" s="37" t="s">
        <v>131</v>
      </c>
      <c r="Q46" s="37" t="s">
        <v>121</v>
      </c>
      <c r="R46" s="37" t="s">
        <v>117</v>
      </c>
      <c r="T46" s="37"/>
      <c r="U46" s="37"/>
      <c r="V46" s="37"/>
      <c r="W46" s="37"/>
      <c r="X46" s="37"/>
      <c r="Y46" s="37"/>
      <c r="Z46"/>
      <c r="AA46"/>
      <c r="AB46"/>
      <c r="AC46"/>
      <c r="AD46"/>
      <c r="AE46"/>
      <c r="AF46"/>
      <c r="AG46"/>
      <c r="AH46"/>
      <c r="AQ46"/>
      <c r="AR46" s="37" t="s">
        <v>165</v>
      </c>
      <c r="AS46" s="37" t="s">
        <v>178</v>
      </c>
      <c r="AT46" s="37" t="s">
        <v>77</v>
      </c>
      <c r="AU46" s="37" t="s">
        <v>63</v>
      </c>
      <c r="AV46" s="70">
        <v>14</v>
      </c>
    </row>
    <row r="47" spans="1:48" x14ac:dyDescent="0.3">
      <c r="A47"/>
      <c r="B47"/>
      <c r="C47"/>
      <c r="D47"/>
      <c r="E47"/>
      <c r="N47" s="37">
        <v>32</v>
      </c>
      <c r="O47" s="37" t="s">
        <v>257</v>
      </c>
      <c r="P47" s="37" t="s">
        <v>265</v>
      </c>
      <c r="Q47" s="37" t="s">
        <v>252</v>
      </c>
      <c r="R47" s="37" t="s">
        <v>61</v>
      </c>
      <c r="T47" s="37"/>
      <c r="U47" s="37"/>
      <c r="V47" s="37"/>
      <c r="W47" s="37"/>
      <c r="X47" s="37"/>
      <c r="Y47" s="37"/>
      <c r="Z47"/>
      <c r="AA47"/>
      <c r="AB47"/>
      <c r="AC47"/>
      <c r="AD47"/>
      <c r="AE47"/>
      <c r="AF47"/>
      <c r="AG47"/>
      <c r="AH47"/>
      <c r="AQ47"/>
      <c r="AR47"/>
      <c r="AS47" s="37" t="s">
        <v>199</v>
      </c>
      <c r="AT47" s="37" t="s">
        <v>194</v>
      </c>
      <c r="AU47" s="37" t="s">
        <v>63</v>
      </c>
      <c r="AV47" s="70">
        <v>61</v>
      </c>
    </row>
    <row r="48" spans="1:48" x14ac:dyDescent="0.3">
      <c r="A48"/>
      <c r="B48"/>
      <c r="C48"/>
      <c r="D48"/>
      <c r="E48"/>
      <c r="N48" s="37">
        <v>31</v>
      </c>
      <c r="O48" s="37" t="s">
        <v>105</v>
      </c>
      <c r="P48" s="37" t="s">
        <v>106</v>
      </c>
      <c r="Q48" s="37" t="s">
        <v>76</v>
      </c>
      <c r="R48" s="37" t="s">
        <v>67</v>
      </c>
      <c r="T48" s="37"/>
      <c r="U48" s="37"/>
      <c r="V48" s="37"/>
      <c r="W48" s="37"/>
      <c r="X48" s="37"/>
      <c r="Y48" s="37"/>
      <c r="Z48"/>
      <c r="AA48"/>
      <c r="AB48"/>
      <c r="AC48"/>
      <c r="AD48"/>
      <c r="AE48"/>
      <c r="AF48"/>
      <c r="AG48"/>
      <c r="AH48"/>
      <c r="AQ48"/>
      <c r="AR48"/>
      <c r="AS48" s="37" t="s">
        <v>167</v>
      </c>
      <c r="AT48" s="37" t="s">
        <v>88</v>
      </c>
      <c r="AU48" s="37" t="s">
        <v>63</v>
      </c>
      <c r="AV48" s="70">
        <v>44</v>
      </c>
    </row>
    <row r="49" spans="1:48" x14ac:dyDescent="0.3">
      <c r="A49"/>
      <c r="B49"/>
      <c r="C49"/>
      <c r="D49"/>
      <c r="E49"/>
      <c r="N49" s="37">
        <v>31</v>
      </c>
      <c r="O49" s="37" t="s">
        <v>87</v>
      </c>
      <c r="P49" s="37" t="s">
        <v>65</v>
      </c>
      <c r="Q49" s="37" t="s">
        <v>78</v>
      </c>
      <c r="R49" s="37" t="s">
        <v>67</v>
      </c>
      <c r="T49" s="37"/>
      <c r="U49" s="37"/>
      <c r="V49" s="37"/>
      <c r="W49" s="37"/>
      <c r="X49" s="37"/>
      <c r="Y49" s="37"/>
      <c r="Z49"/>
      <c r="AA49"/>
      <c r="AB49"/>
      <c r="AC49"/>
      <c r="AD49"/>
      <c r="AE49"/>
      <c r="AF49"/>
      <c r="AG49"/>
      <c r="AH49"/>
      <c r="AQ49"/>
      <c r="AR49"/>
      <c r="AS49" s="37" t="s">
        <v>171</v>
      </c>
      <c r="AT49" s="37" t="s">
        <v>136</v>
      </c>
      <c r="AU49" s="37" t="s">
        <v>63</v>
      </c>
      <c r="AV49" s="70">
        <v>44</v>
      </c>
    </row>
    <row r="50" spans="1:48" x14ac:dyDescent="0.3">
      <c r="A50"/>
      <c r="B50"/>
      <c r="C50"/>
      <c r="D50"/>
      <c r="E50"/>
      <c r="N50" s="37">
        <v>31</v>
      </c>
      <c r="O50" s="37" t="s">
        <v>228</v>
      </c>
      <c r="P50" s="37" t="s">
        <v>286</v>
      </c>
      <c r="Q50" s="37" t="s">
        <v>212</v>
      </c>
      <c r="R50" s="37" t="s">
        <v>61</v>
      </c>
      <c r="T50" s="37"/>
      <c r="U50" s="37"/>
      <c r="V50" s="37"/>
      <c r="W50" s="37"/>
      <c r="X50" s="37"/>
      <c r="Y50" s="37"/>
      <c r="Z50"/>
      <c r="AA50"/>
      <c r="AB50"/>
      <c r="AC50"/>
      <c r="AD50"/>
      <c r="AE50"/>
      <c r="AF50"/>
      <c r="AG50"/>
      <c r="AH50"/>
      <c r="AQ50"/>
      <c r="AR50" s="37" t="s">
        <v>69</v>
      </c>
      <c r="AS50" s="37" t="s">
        <v>292</v>
      </c>
      <c r="AT50" s="37" t="s">
        <v>293</v>
      </c>
      <c r="AU50" s="37" t="s">
        <v>66</v>
      </c>
      <c r="AV50" s="70">
        <v>28</v>
      </c>
    </row>
    <row r="51" spans="1:48" x14ac:dyDescent="0.3">
      <c r="A51"/>
      <c r="B51"/>
      <c r="C51"/>
      <c r="D51"/>
      <c r="E51"/>
      <c r="N51" s="37">
        <v>29</v>
      </c>
      <c r="O51" s="37" t="s">
        <v>169</v>
      </c>
      <c r="P51" s="37" t="s">
        <v>294</v>
      </c>
      <c r="Q51" s="37" t="s">
        <v>156</v>
      </c>
      <c r="R51" s="37" t="s">
        <v>149</v>
      </c>
      <c r="T51" s="37"/>
      <c r="U51" s="37"/>
      <c r="V51" s="37"/>
      <c r="W51" s="37"/>
      <c r="X51" s="37"/>
      <c r="Y51" s="37"/>
      <c r="Z51"/>
      <c r="AA51"/>
      <c r="AB51"/>
      <c r="AC51"/>
      <c r="AD51"/>
      <c r="AE51"/>
      <c r="AF51"/>
      <c r="AG51"/>
      <c r="AH51"/>
      <c r="AQ51"/>
      <c r="AR51"/>
      <c r="AS51" s="37" t="s">
        <v>137</v>
      </c>
      <c r="AT51" s="37" t="s">
        <v>138</v>
      </c>
      <c r="AU51" s="37" t="s">
        <v>63</v>
      </c>
      <c r="AV51" s="70">
        <v>24</v>
      </c>
    </row>
    <row r="52" spans="1:48" x14ac:dyDescent="0.3">
      <c r="A52"/>
      <c r="B52"/>
      <c r="C52"/>
      <c r="D52"/>
      <c r="E52"/>
      <c r="N52" s="37">
        <v>29</v>
      </c>
      <c r="O52" s="37" t="s">
        <v>109</v>
      </c>
      <c r="P52" s="37" t="s">
        <v>110</v>
      </c>
      <c r="Q52" s="37" t="s">
        <v>69</v>
      </c>
      <c r="R52" s="37" t="s">
        <v>67</v>
      </c>
      <c r="T52" s="37"/>
      <c r="U52" s="37"/>
      <c r="V52" s="37"/>
      <c r="W52" s="37"/>
      <c r="X52" s="37"/>
      <c r="Y52" s="37"/>
      <c r="Z52"/>
      <c r="AA52"/>
      <c r="AB52"/>
      <c r="AC52"/>
      <c r="AD52"/>
      <c r="AE52"/>
      <c r="AF52"/>
      <c r="AG52"/>
      <c r="AH52"/>
      <c r="AQ52"/>
      <c r="AR52"/>
      <c r="AS52" s="37" t="s">
        <v>241</v>
      </c>
      <c r="AT52" s="37" t="s">
        <v>260</v>
      </c>
      <c r="AU52" s="37" t="s">
        <v>63</v>
      </c>
      <c r="AV52" s="70">
        <v>21</v>
      </c>
    </row>
    <row r="53" spans="1:48" x14ac:dyDescent="0.3">
      <c r="A53"/>
      <c r="B53"/>
      <c r="C53"/>
      <c r="D53"/>
      <c r="E53"/>
      <c r="N53" s="37">
        <v>28</v>
      </c>
      <c r="O53" s="37" t="s">
        <v>124</v>
      </c>
      <c r="P53" s="37" t="s">
        <v>125</v>
      </c>
      <c r="Q53" s="37" t="s">
        <v>89</v>
      </c>
      <c r="R53" s="37" t="s">
        <v>67</v>
      </c>
      <c r="T53" s="37"/>
      <c r="U53" s="37"/>
      <c r="V53" s="37"/>
      <c r="W53" s="37"/>
      <c r="X53" s="37"/>
      <c r="Y53" s="37"/>
      <c r="Z53"/>
      <c r="AA53"/>
      <c r="AB53"/>
      <c r="AC53"/>
      <c r="AD53"/>
      <c r="AE53"/>
      <c r="AF53"/>
      <c r="AG53"/>
      <c r="AH53"/>
      <c r="AQ53"/>
      <c r="AR53"/>
      <c r="AS53" s="37" t="s">
        <v>108</v>
      </c>
      <c r="AT53" s="37" t="s">
        <v>92</v>
      </c>
      <c r="AU53" s="37" t="s">
        <v>63</v>
      </c>
      <c r="AV53" s="70">
        <v>34</v>
      </c>
    </row>
    <row r="54" spans="1:48" x14ac:dyDescent="0.3">
      <c r="A54"/>
      <c r="B54"/>
      <c r="C54"/>
      <c r="D54"/>
      <c r="E54"/>
      <c r="N54" s="37">
        <v>27</v>
      </c>
      <c r="O54" s="37" t="s">
        <v>186</v>
      </c>
      <c r="P54" s="37" t="s">
        <v>184</v>
      </c>
      <c r="Q54" s="37" t="s">
        <v>93</v>
      </c>
      <c r="R54" s="37" t="s">
        <v>149</v>
      </c>
      <c r="T54" s="37"/>
      <c r="U54" s="37"/>
      <c r="V54" s="37"/>
      <c r="W54" s="37"/>
      <c r="X54" s="37"/>
      <c r="Y54" s="37"/>
      <c r="Z54"/>
      <c r="AA54"/>
      <c r="AB54"/>
      <c r="AC54"/>
      <c r="AD54"/>
      <c r="AE54"/>
      <c r="AF54"/>
      <c r="AG54"/>
      <c r="AH54"/>
      <c r="AQ54"/>
      <c r="AR54"/>
      <c r="AS54" s="37" t="s">
        <v>109</v>
      </c>
      <c r="AT54" s="37" t="s">
        <v>110</v>
      </c>
      <c r="AU54" s="37" t="s">
        <v>63</v>
      </c>
      <c r="AV54" s="70">
        <v>29</v>
      </c>
    </row>
    <row r="55" spans="1:48" x14ac:dyDescent="0.3">
      <c r="A55"/>
      <c r="B55"/>
      <c r="C55"/>
      <c r="D55"/>
      <c r="E55"/>
      <c r="N55" s="37">
        <v>27</v>
      </c>
      <c r="O55" s="37" t="s">
        <v>182</v>
      </c>
      <c r="P55" s="37" t="s">
        <v>77</v>
      </c>
      <c r="Q55" s="37" t="s">
        <v>93</v>
      </c>
      <c r="R55" s="37" t="s">
        <v>149</v>
      </c>
      <c r="T55" s="37"/>
      <c r="U55" s="37"/>
      <c r="V55" s="37"/>
      <c r="W55" s="37"/>
      <c r="X55" s="37"/>
      <c r="Y55" s="37"/>
      <c r="Z55"/>
      <c r="AA55"/>
      <c r="AB55"/>
      <c r="AC55"/>
      <c r="AD55"/>
      <c r="AE55"/>
      <c r="AF55"/>
      <c r="AG55"/>
      <c r="AH55"/>
      <c r="AQ55"/>
      <c r="AR55" s="37" t="s">
        <v>98</v>
      </c>
      <c r="AS55" s="37" t="s">
        <v>97</v>
      </c>
      <c r="AT55" s="37" t="s">
        <v>75</v>
      </c>
      <c r="AU55" s="37" t="s">
        <v>63</v>
      </c>
      <c r="AV55" s="70">
        <v>65</v>
      </c>
    </row>
    <row r="56" spans="1:48" x14ac:dyDescent="0.3">
      <c r="A56"/>
      <c r="B56"/>
      <c r="C56"/>
      <c r="D56"/>
      <c r="E56"/>
      <c r="N56" s="37">
        <v>27</v>
      </c>
      <c r="O56" s="37" t="s">
        <v>90</v>
      </c>
      <c r="P56" s="37" t="s">
        <v>91</v>
      </c>
      <c r="Q56" s="37" t="s">
        <v>89</v>
      </c>
      <c r="R56" s="37" t="s">
        <v>67</v>
      </c>
      <c r="T56" s="37"/>
      <c r="U56" s="37"/>
      <c r="V56" s="37"/>
      <c r="W56" s="37"/>
      <c r="X56" s="37"/>
      <c r="Y56" s="37"/>
      <c r="Z56"/>
      <c r="AA56"/>
      <c r="AB56"/>
      <c r="AC56"/>
      <c r="AD56"/>
      <c r="AE56"/>
      <c r="AF56"/>
      <c r="AG56"/>
      <c r="AH56"/>
      <c r="AQ56"/>
      <c r="AR56"/>
      <c r="AS56" s="37" t="s">
        <v>296</v>
      </c>
      <c r="AT56" s="37" t="s">
        <v>75</v>
      </c>
      <c r="AU56" s="37" t="s">
        <v>63</v>
      </c>
      <c r="AV56" s="70">
        <v>62</v>
      </c>
    </row>
    <row r="57" spans="1:48" x14ac:dyDescent="0.3">
      <c r="A57"/>
      <c r="B57"/>
      <c r="C57"/>
      <c r="D57"/>
      <c r="E57"/>
      <c r="N57" s="37">
        <v>24</v>
      </c>
      <c r="O57" s="37" t="s">
        <v>201</v>
      </c>
      <c r="P57" s="37" t="s">
        <v>202</v>
      </c>
      <c r="Q57" s="37" t="s">
        <v>200</v>
      </c>
      <c r="R57" s="37" t="s">
        <v>61</v>
      </c>
      <c r="T57" s="37"/>
      <c r="U57" s="37"/>
      <c r="V57" s="37"/>
      <c r="W57" s="37"/>
      <c r="X57" s="37"/>
      <c r="Y57" s="37"/>
      <c r="Z57"/>
      <c r="AA57"/>
      <c r="AB57"/>
      <c r="AC57"/>
      <c r="AD57"/>
      <c r="AE57"/>
      <c r="AF57"/>
      <c r="AG57"/>
      <c r="AH57"/>
      <c r="AQ57"/>
      <c r="AR57" s="37" t="s">
        <v>212</v>
      </c>
      <c r="AS57" s="37" t="s">
        <v>228</v>
      </c>
      <c r="AT57" s="37" t="s">
        <v>286</v>
      </c>
      <c r="AU57" s="37" t="s">
        <v>63</v>
      </c>
      <c r="AV57" s="70">
        <v>31</v>
      </c>
    </row>
    <row r="58" spans="1:48" x14ac:dyDescent="0.3">
      <c r="A58"/>
      <c r="B58"/>
      <c r="C58"/>
      <c r="D58"/>
      <c r="E58"/>
      <c r="N58" s="37">
        <v>24</v>
      </c>
      <c r="O58" s="37" t="s">
        <v>164</v>
      </c>
      <c r="P58" s="37" t="s">
        <v>96</v>
      </c>
      <c r="Q58" s="37" t="s">
        <v>152</v>
      </c>
      <c r="R58" s="37" t="s">
        <v>149</v>
      </c>
      <c r="T58" s="37"/>
      <c r="U58" s="37"/>
      <c r="V58" s="37"/>
      <c r="W58" s="37"/>
      <c r="X58" s="37"/>
      <c r="Y58" s="37"/>
      <c r="Z58"/>
      <c r="AA58"/>
      <c r="AB58"/>
      <c r="AC58"/>
      <c r="AD58"/>
      <c r="AE58"/>
      <c r="AF58"/>
      <c r="AG58"/>
      <c r="AH58"/>
      <c r="AQ58"/>
      <c r="AR58"/>
      <c r="AS58" s="37" t="s">
        <v>250</v>
      </c>
      <c r="AT58" s="37" t="s">
        <v>264</v>
      </c>
      <c r="AU58" s="37" t="s">
        <v>66</v>
      </c>
      <c r="AV58" s="70">
        <v>18</v>
      </c>
    </row>
    <row r="59" spans="1:48" x14ac:dyDescent="0.3">
      <c r="A59"/>
      <c r="B59"/>
      <c r="C59"/>
      <c r="D59"/>
      <c r="E59"/>
      <c r="N59" s="37">
        <v>24</v>
      </c>
      <c r="O59" s="37" t="s">
        <v>137</v>
      </c>
      <c r="P59" s="37" t="s">
        <v>138</v>
      </c>
      <c r="Q59" s="37" t="s">
        <v>69</v>
      </c>
      <c r="R59" s="37" t="s">
        <v>67</v>
      </c>
      <c r="T59" s="37"/>
      <c r="U59" s="37"/>
      <c r="V59" s="37"/>
      <c r="W59" s="37"/>
      <c r="X59" s="37"/>
      <c r="Y59" s="37"/>
      <c r="Z59"/>
      <c r="AA59"/>
      <c r="AB59"/>
      <c r="AC59"/>
      <c r="AD59"/>
      <c r="AE59"/>
      <c r="AF59"/>
      <c r="AG59"/>
      <c r="AH59"/>
      <c r="AQ59"/>
      <c r="AR59"/>
      <c r="AS59" s="37" t="s">
        <v>287</v>
      </c>
      <c r="AT59" s="37" t="s">
        <v>74</v>
      </c>
      <c r="AU59" s="37" t="s">
        <v>63</v>
      </c>
      <c r="AV59" s="70">
        <v>15</v>
      </c>
    </row>
    <row r="60" spans="1:48" x14ac:dyDescent="0.3">
      <c r="A60"/>
      <c r="B60"/>
      <c r="C60"/>
      <c r="D60"/>
      <c r="E60"/>
      <c r="N60" s="37">
        <v>23</v>
      </c>
      <c r="O60" s="37" t="s">
        <v>80</v>
      </c>
      <c r="P60" s="37" t="s">
        <v>81</v>
      </c>
      <c r="Q60" s="37" t="s">
        <v>78</v>
      </c>
      <c r="R60" s="37" t="s">
        <v>67</v>
      </c>
      <c r="T60" s="37"/>
      <c r="U60" s="37"/>
      <c r="V60" s="37"/>
      <c r="W60" s="37"/>
      <c r="X60" s="37"/>
      <c r="Y60" s="37"/>
      <c r="Z60"/>
      <c r="AA60"/>
      <c r="AB60"/>
      <c r="AC60"/>
      <c r="AD60"/>
      <c r="AE60"/>
      <c r="AF60"/>
      <c r="AG60"/>
      <c r="AH60"/>
      <c r="AQ60"/>
      <c r="AR60"/>
      <c r="AS60" s="37" t="s">
        <v>220</v>
      </c>
      <c r="AT60" s="37" t="s">
        <v>72</v>
      </c>
      <c r="AU60" s="37" t="s">
        <v>63</v>
      </c>
      <c r="AV60" s="70">
        <v>59</v>
      </c>
    </row>
    <row r="61" spans="1:48" x14ac:dyDescent="0.3">
      <c r="A61"/>
      <c r="B61"/>
      <c r="C61"/>
      <c r="D61"/>
      <c r="E61"/>
      <c r="N61" s="37">
        <v>22</v>
      </c>
      <c r="O61" s="37" t="s">
        <v>285</v>
      </c>
      <c r="P61" s="37" t="s">
        <v>96</v>
      </c>
      <c r="Q61" s="37" t="s">
        <v>215</v>
      </c>
      <c r="R61" s="37" t="s">
        <v>61</v>
      </c>
      <c r="T61" s="37"/>
      <c r="U61" s="37"/>
      <c r="V61" s="37"/>
      <c r="W61" s="37"/>
      <c r="X61" s="37"/>
      <c r="Y61" s="37"/>
      <c r="Z61"/>
      <c r="AA61"/>
      <c r="AB61"/>
      <c r="AC61"/>
      <c r="AD61"/>
      <c r="AE61"/>
      <c r="AF61"/>
      <c r="AG61"/>
      <c r="AH61"/>
      <c r="AQ61"/>
      <c r="AR61" s="37" t="s">
        <v>215</v>
      </c>
      <c r="AS61" s="37" t="s">
        <v>251</v>
      </c>
      <c r="AT61" s="37" t="s">
        <v>227</v>
      </c>
      <c r="AU61" s="37" t="s">
        <v>63</v>
      </c>
      <c r="AV61" s="70">
        <v>19</v>
      </c>
    </row>
    <row r="62" spans="1:48" x14ac:dyDescent="0.3">
      <c r="A62"/>
      <c r="B62"/>
      <c r="C62"/>
      <c r="D62"/>
      <c r="E62"/>
      <c r="N62" s="37">
        <v>22</v>
      </c>
      <c r="O62" s="120" t="s">
        <v>302</v>
      </c>
      <c r="P62" s="37" t="s">
        <v>142</v>
      </c>
      <c r="Q62" s="37" t="s">
        <v>69</v>
      </c>
      <c r="R62" s="37" t="s">
        <v>67</v>
      </c>
      <c r="T62" s="37"/>
      <c r="U62" s="37"/>
      <c r="V62" s="37"/>
      <c r="W62" s="37"/>
      <c r="X62" s="37"/>
      <c r="Y62" s="37"/>
      <c r="Z62"/>
      <c r="AA62"/>
      <c r="AB62"/>
      <c r="AC62"/>
      <c r="AD62"/>
      <c r="AE62"/>
      <c r="AF62"/>
      <c r="AG62"/>
      <c r="AH62"/>
      <c r="AQ62"/>
      <c r="AR62"/>
      <c r="AS62" s="37" t="s">
        <v>221</v>
      </c>
      <c r="AT62" s="37" t="s">
        <v>62</v>
      </c>
      <c r="AU62" s="37" t="s">
        <v>63</v>
      </c>
      <c r="AV62" s="70">
        <v>59</v>
      </c>
    </row>
    <row r="63" spans="1:48" x14ac:dyDescent="0.3">
      <c r="A63"/>
      <c r="B63"/>
      <c r="C63"/>
      <c r="D63"/>
      <c r="E63"/>
      <c r="N63" s="37">
        <v>21</v>
      </c>
      <c r="O63" s="37" t="s">
        <v>241</v>
      </c>
      <c r="P63" s="37" t="s">
        <v>260</v>
      </c>
      <c r="Q63" s="37" t="s">
        <v>69</v>
      </c>
      <c r="R63" s="37" t="s">
        <v>61</v>
      </c>
      <c r="T63" s="37"/>
      <c r="U63" s="37"/>
      <c r="V63" s="37"/>
      <c r="W63" s="37"/>
      <c r="X63" s="37"/>
      <c r="Y63" s="37"/>
      <c r="Z63"/>
      <c r="AA63"/>
      <c r="AB63"/>
      <c r="AC63"/>
      <c r="AD63"/>
      <c r="AE63"/>
      <c r="AF63"/>
      <c r="AG63"/>
      <c r="AH63"/>
      <c r="AQ63"/>
      <c r="AR63"/>
      <c r="AS63" s="37" t="s">
        <v>242</v>
      </c>
      <c r="AT63" s="37" t="s">
        <v>261</v>
      </c>
      <c r="AU63" s="37" t="s">
        <v>63</v>
      </c>
      <c r="AV63" s="70">
        <v>12</v>
      </c>
    </row>
    <row r="64" spans="1:48" x14ac:dyDescent="0.3">
      <c r="A64"/>
      <c r="B64"/>
      <c r="C64"/>
      <c r="D64"/>
      <c r="E64"/>
      <c r="N64" s="37">
        <v>20</v>
      </c>
      <c r="O64" s="37" t="s">
        <v>122</v>
      </c>
      <c r="P64" s="37" t="s">
        <v>123</v>
      </c>
      <c r="Q64" s="37" t="s">
        <v>121</v>
      </c>
      <c r="R64" s="37" t="s">
        <v>117</v>
      </c>
      <c r="T64" s="37"/>
      <c r="U64" s="37"/>
      <c r="V64" s="37"/>
      <c r="W64" s="37"/>
      <c r="X64" s="37"/>
      <c r="Y64" s="37"/>
      <c r="Z64"/>
      <c r="AA64"/>
      <c r="AB64"/>
      <c r="AC64"/>
      <c r="AD64"/>
      <c r="AE64"/>
      <c r="AF64"/>
      <c r="AG64"/>
      <c r="AH64"/>
      <c r="AQ64"/>
      <c r="AR64"/>
      <c r="AS64" s="37" t="s">
        <v>285</v>
      </c>
      <c r="AT64" s="37" t="s">
        <v>96</v>
      </c>
      <c r="AU64" s="37" t="s">
        <v>63</v>
      </c>
      <c r="AV64" s="70">
        <v>22</v>
      </c>
    </row>
    <row r="65" spans="1:48" x14ac:dyDescent="0.3">
      <c r="A65"/>
      <c r="B65"/>
      <c r="C65"/>
      <c r="D65"/>
      <c r="E65"/>
      <c r="N65" s="37">
        <v>20</v>
      </c>
      <c r="O65" s="37" t="s">
        <v>289</v>
      </c>
      <c r="P65" s="37" t="s">
        <v>290</v>
      </c>
      <c r="Q65" s="37" t="s">
        <v>252</v>
      </c>
      <c r="R65" s="37" t="s">
        <v>61</v>
      </c>
      <c r="T65" s="37"/>
      <c r="U65" s="37"/>
      <c r="V65" s="37"/>
      <c r="W65" s="37"/>
      <c r="X65" s="37"/>
      <c r="Y65" s="37"/>
      <c r="Z65"/>
      <c r="AA65"/>
      <c r="AB65"/>
      <c r="AC65"/>
      <c r="AD65"/>
      <c r="AE65"/>
      <c r="AF65"/>
      <c r="AG65"/>
      <c r="AH65"/>
      <c r="AQ65"/>
      <c r="AR65" s="37" t="s">
        <v>121</v>
      </c>
      <c r="AS65" s="37" t="s">
        <v>128</v>
      </c>
      <c r="AT65" s="37" t="s">
        <v>129</v>
      </c>
      <c r="AU65" s="37" t="s">
        <v>66</v>
      </c>
      <c r="AV65" s="70">
        <v>6</v>
      </c>
    </row>
    <row r="66" spans="1:48" x14ac:dyDescent="0.3">
      <c r="A66"/>
      <c r="B66"/>
      <c r="C66"/>
      <c r="D66"/>
      <c r="E66"/>
      <c r="N66" s="37">
        <v>19</v>
      </c>
      <c r="O66" s="37" t="s">
        <v>251</v>
      </c>
      <c r="P66" s="37" t="s">
        <v>227</v>
      </c>
      <c r="Q66" s="37" t="s">
        <v>215</v>
      </c>
      <c r="R66" s="37" t="s">
        <v>61</v>
      </c>
      <c r="T66" s="37"/>
      <c r="U66" s="37"/>
      <c r="V66" s="37"/>
      <c r="W66" s="37"/>
      <c r="X66" s="37"/>
      <c r="Y66" s="37"/>
      <c r="Z66"/>
      <c r="AA66"/>
      <c r="AB66"/>
      <c r="AC66"/>
      <c r="AD66"/>
      <c r="AE66"/>
      <c r="AF66"/>
      <c r="AG66"/>
      <c r="AH66"/>
      <c r="AQ66"/>
      <c r="AR66"/>
      <c r="AS66" s="37" t="s">
        <v>126</v>
      </c>
      <c r="AT66" s="37" t="s">
        <v>127</v>
      </c>
      <c r="AU66" s="37" t="s">
        <v>63</v>
      </c>
      <c r="AV66" s="70">
        <v>13</v>
      </c>
    </row>
    <row r="67" spans="1:48" x14ac:dyDescent="0.3">
      <c r="A67"/>
      <c r="B67"/>
      <c r="C67"/>
      <c r="D67"/>
      <c r="E67"/>
      <c r="N67" s="37">
        <v>19</v>
      </c>
      <c r="O67" s="120" t="s">
        <v>298</v>
      </c>
      <c r="P67" s="37" t="s">
        <v>75</v>
      </c>
      <c r="Q67" s="37" t="s">
        <v>93</v>
      </c>
      <c r="R67" s="37" t="s">
        <v>61</v>
      </c>
      <c r="T67" s="37"/>
      <c r="U67" s="37"/>
      <c r="V67" s="37"/>
      <c r="W67" s="37"/>
      <c r="X67" s="37"/>
      <c r="Y67" s="37"/>
      <c r="Z67"/>
      <c r="AA67"/>
      <c r="AB67"/>
      <c r="AC67"/>
      <c r="AD67"/>
      <c r="AE67"/>
      <c r="AF67"/>
      <c r="AG67"/>
      <c r="AH67"/>
      <c r="AQ67"/>
      <c r="AR67"/>
      <c r="AS67" s="37" t="s">
        <v>122</v>
      </c>
      <c r="AT67" s="37" t="s">
        <v>123</v>
      </c>
      <c r="AU67" s="37" t="s">
        <v>63</v>
      </c>
      <c r="AV67" s="70">
        <v>20</v>
      </c>
    </row>
    <row r="68" spans="1:48" x14ac:dyDescent="0.3">
      <c r="A68"/>
      <c r="B68"/>
      <c r="C68"/>
      <c r="D68"/>
      <c r="E68"/>
      <c r="N68" s="37">
        <v>18</v>
      </c>
      <c r="O68" s="37" t="s">
        <v>233</v>
      </c>
      <c r="P68" s="37" t="s">
        <v>71</v>
      </c>
      <c r="Q68" s="37" t="s">
        <v>211</v>
      </c>
      <c r="R68" s="37" t="s">
        <v>61</v>
      </c>
      <c r="T68" s="37"/>
      <c r="U68" s="37"/>
      <c r="V68" s="37"/>
      <c r="W68" s="37"/>
      <c r="X68" s="37"/>
      <c r="Y68" s="37"/>
      <c r="Z68"/>
      <c r="AA68"/>
      <c r="AB68"/>
      <c r="AC68"/>
      <c r="AD68"/>
      <c r="AE68"/>
      <c r="AF68"/>
      <c r="AG68"/>
      <c r="AH68"/>
      <c r="AQ68"/>
      <c r="AR68"/>
      <c r="AS68" s="37" t="s">
        <v>130</v>
      </c>
      <c r="AT68" s="37" t="s">
        <v>131</v>
      </c>
      <c r="AU68" s="37" t="s">
        <v>63</v>
      </c>
      <c r="AV68" s="70">
        <v>33</v>
      </c>
    </row>
    <row r="69" spans="1:48" x14ac:dyDescent="0.3">
      <c r="A69"/>
      <c r="B69"/>
      <c r="C69"/>
      <c r="N69" s="37">
        <v>18</v>
      </c>
      <c r="O69" s="120" t="s">
        <v>299</v>
      </c>
      <c r="P69" s="37" t="s">
        <v>107</v>
      </c>
      <c r="Q69" s="37" t="s">
        <v>103</v>
      </c>
      <c r="R69" s="37" t="s">
        <v>67</v>
      </c>
      <c r="T69" s="37"/>
      <c r="U69" s="37"/>
      <c r="V69" s="37"/>
      <c r="W69" s="37"/>
      <c r="X69" s="37"/>
      <c r="Y69" s="37"/>
      <c r="Z69"/>
      <c r="AA69"/>
      <c r="AB69"/>
      <c r="AC69"/>
      <c r="AD69"/>
      <c r="AE69"/>
      <c r="AF69"/>
      <c r="AG69"/>
      <c r="AH69"/>
      <c r="AQ69"/>
      <c r="AR69"/>
      <c r="AS69" s="37" t="s">
        <v>133</v>
      </c>
      <c r="AT69" s="37" t="s">
        <v>135</v>
      </c>
      <c r="AU69" s="37" t="s">
        <v>66</v>
      </c>
      <c r="AV69" s="70">
        <v>32</v>
      </c>
    </row>
    <row r="70" spans="1:48" x14ac:dyDescent="0.3">
      <c r="A70"/>
      <c r="B70"/>
      <c r="C70"/>
      <c r="N70" s="37">
        <v>17</v>
      </c>
      <c r="O70" s="37" t="s">
        <v>197</v>
      </c>
      <c r="P70" s="37" t="s">
        <v>145</v>
      </c>
      <c r="Q70" s="37" t="s">
        <v>157</v>
      </c>
      <c r="R70" s="37" t="s">
        <v>149</v>
      </c>
      <c r="T70" s="37"/>
      <c r="U70" s="37"/>
      <c r="V70" s="37"/>
      <c r="W70" s="37"/>
      <c r="X70" s="37"/>
      <c r="Y70" s="37"/>
      <c r="Z70"/>
      <c r="AA70"/>
      <c r="AB70"/>
      <c r="AC70"/>
      <c r="AD70"/>
      <c r="AE70"/>
      <c r="AF70"/>
      <c r="AG70"/>
      <c r="AH70"/>
      <c r="AQ70"/>
      <c r="AR70" s="37" t="s">
        <v>118</v>
      </c>
      <c r="AS70" s="37" t="s">
        <v>119</v>
      </c>
      <c r="AT70" s="37" t="s">
        <v>120</v>
      </c>
      <c r="AU70" s="37" t="s">
        <v>63</v>
      </c>
      <c r="AV70" s="70">
        <v>39</v>
      </c>
    </row>
    <row r="71" spans="1:48" x14ac:dyDescent="0.3">
      <c r="A71"/>
      <c r="B71"/>
      <c r="C71"/>
      <c r="N71" s="37">
        <v>17</v>
      </c>
      <c r="O71" s="37" t="s">
        <v>232</v>
      </c>
      <c r="P71" s="37" t="s">
        <v>68</v>
      </c>
      <c r="Q71" s="37" t="s">
        <v>237</v>
      </c>
      <c r="R71" s="37" t="s">
        <v>61</v>
      </c>
      <c r="T71" s="37"/>
      <c r="U71" s="37"/>
      <c r="V71" s="37"/>
      <c r="W71" s="37"/>
      <c r="X71" s="37"/>
      <c r="Y71" s="37"/>
      <c r="Z71"/>
      <c r="AA71"/>
      <c r="AB71"/>
      <c r="AC71"/>
      <c r="AD71"/>
      <c r="AE71"/>
      <c r="AF71"/>
      <c r="AG71"/>
      <c r="AH71"/>
      <c r="AQ71"/>
      <c r="AR71"/>
      <c r="AS71" s="37" t="s">
        <v>119</v>
      </c>
      <c r="AT71" s="37" t="s">
        <v>104</v>
      </c>
      <c r="AU71" s="37" t="s">
        <v>66</v>
      </c>
      <c r="AV71" s="70">
        <v>41</v>
      </c>
    </row>
    <row r="72" spans="1:48" x14ac:dyDescent="0.3">
      <c r="A72"/>
      <c r="B72"/>
      <c r="C72"/>
      <c r="N72" s="37">
        <v>16</v>
      </c>
      <c r="O72" s="37" t="s">
        <v>217</v>
      </c>
      <c r="P72" s="37" t="s">
        <v>229</v>
      </c>
      <c r="Q72" s="37" t="s">
        <v>211</v>
      </c>
      <c r="R72" s="37" t="s">
        <v>61</v>
      </c>
      <c r="T72" s="37"/>
      <c r="U72" s="37"/>
      <c r="V72" s="37"/>
      <c r="W72" s="37"/>
      <c r="X72" s="37"/>
      <c r="Y72" s="37"/>
      <c r="Z72"/>
      <c r="AA72"/>
      <c r="AB72"/>
      <c r="AC72"/>
      <c r="AD72"/>
      <c r="AE72"/>
      <c r="AF72"/>
      <c r="AG72"/>
      <c r="AH72"/>
      <c r="AQ72"/>
      <c r="AR72" s="37" t="s">
        <v>236</v>
      </c>
      <c r="AS72" s="37" t="s">
        <v>222</v>
      </c>
      <c r="AT72" s="37" t="s">
        <v>223</v>
      </c>
      <c r="AU72" s="37" t="s">
        <v>63</v>
      </c>
      <c r="AV72" s="70">
        <v>78</v>
      </c>
    </row>
    <row r="73" spans="1:48" x14ac:dyDescent="0.3">
      <c r="A73"/>
      <c r="B73"/>
      <c r="C73"/>
      <c r="N73" s="37">
        <v>15</v>
      </c>
      <c r="O73" s="37" t="s">
        <v>287</v>
      </c>
      <c r="P73" s="37" t="s">
        <v>74</v>
      </c>
      <c r="Q73" s="37" t="s">
        <v>212</v>
      </c>
      <c r="R73" s="37" t="s">
        <v>61</v>
      </c>
      <c r="T73" s="37"/>
      <c r="U73" s="37"/>
      <c r="V73" s="37"/>
      <c r="W73" s="37"/>
      <c r="X73" s="37"/>
      <c r="Y73" s="37"/>
      <c r="Z73"/>
      <c r="AA73"/>
      <c r="AB73"/>
      <c r="AC73"/>
      <c r="AD73"/>
      <c r="AE73"/>
      <c r="AF73"/>
      <c r="AG73"/>
      <c r="AH73"/>
      <c r="AQ73"/>
      <c r="AR73" s="37" t="s">
        <v>78</v>
      </c>
      <c r="AS73" s="37" t="s">
        <v>84</v>
      </c>
      <c r="AT73" s="37" t="s">
        <v>85</v>
      </c>
      <c r="AU73" s="37" t="s">
        <v>63</v>
      </c>
      <c r="AV73" s="70">
        <v>11</v>
      </c>
    </row>
    <row r="74" spans="1:48" x14ac:dyDescent="0.3">
      <c r="A74"/>
      <c r="B74"/>
      <c r="C74"/>
      <c r="N74" s="37">
        <v>14</v>
      </c>
      <c r="O74" s="37" t="s">
        <v>178</v>
      </c>
      <c r="P74" s="37" t="s">
        <v>77</v>
      </c>
      <c r="Q74" s="37" t="s">
        <v>165</v>
      </c>
      <c r="R74" s="37" t="s">
        <v>149</v>
      </c>
      <c r="T74" s="37"/>
      <c r="U74" s="37"/>
      <c r="V74" s="37"/>
      <c r="W74" s="37"/>
      <c r="X74" s="37"/>
      <c r="Y74" s="37"/>
      <c r="Z74"/>
      <c r="AA74"/>
      <c r="AB74"/>
      <c r="AC74"/>
      <c r="AD74"/>
      <c r="AE74"/>
      <c r="AF74"/>
      <c r="AG74"/>
      <c r="AH74"/>
      <c r="AQ74"/>
      <c r="AR74"/>
      <c r="AS74" s="37" t="s">
        <v>80</v>
      </c>
      <c r="AT74" s="37" t="s">
        <v>81</v>
      </c>
      <c r="AU74" s="37" t="s">
        <v>63</v>
      </c>
      <c r="AV74" s="70">
        <v>23</v>
      </c>
    </row>
    <row r="75" spans="1:48" x14ac:dyDescent="0.3">
      <c r="A75"/>
      <c r="B75"/>
      <c r="C75"/>
      <c r="N75" s="37">
        <v>13</v>
      </c>
      <c r="O75" s="37" t="s">
        <v>140</v>
      </c>
      <c r="P75" s="37" t="s">
        <v>141</v>
      </c>
      <c r="Q75" s="37" t="s">
        <v>76</v>
      </c>
      <c r="R75" s="37" t="s">
        <v>67</v>
      </c>
      <c r="T75" s="37"/>
      <c r="U75" s="37"/>
      <c r="V75" s="37"/>
      <c r="W75" s="37"/>
      <c r="X75" s="37"/>
      <c r="Y75" s="37"/>
      <c r="Z75"/>
      <c r="AA75"/>
      <c r="AB75"/>
      <c r="AC75"/>
      <c r="AD75"/>
      <c r="AE75"/>
      <c r="AF75"/>
      <c r="AG75"/>
      <c r="AH75"/>
      <c r="AQ75"/>
      <c r="AR75"/>
      <c r="AS75" s="37" t="s">
        <v>87</v>
      </c>
      <c r="AT75" s="37" t="s">
        <v>65</v>
      </c>
      <c r="AU75" s="37" t="s">
        <v>63</v>
      </c>
      <c r="AV75" s="70">
        <v>31</v>
      </c>
    </row>
    <row r="76" spans="1:48" x14ac:dyDescent="0.3">
      <c r="A76"/>
      <c r="B76"/>
      <c r="C76"/>
      <c r="N76" s="37">
        <v>13</v>
      </c>
      <c r="O76" s="37" t="s">
        <v>126</v>
      </c>
      <c r="P76" s="37" t="s">
        <v>127</v>
      </c>
      <c r="Q76" s="37" t="s">
        <v>121</v>
      </c>
      <c r="R76" s="37" t="s">
        <v>117</v>
      </c>
      <c r="T76" s="37"/>
      <c r="U76" s="37"/>
      <c r="V76" s="37"/>
      <c r="W76" s="37"/>
      <c r="X76" s="37"/>
      <c r="Y76" s="37"/>
      <c r="Z76"/>
      <c r="AA76"/>
      <c r="AB76"/>
      <c r="AC76"/>
      <c r="AD76"/>
      <c r="AE76"/>
      <c r="AF76"/>
      <c r="AG76"/>
      <c r="AH76"/>
      <c r="AQ76"/>
      <c r="AR76"/>
      <c r="AS76" s="37" t="s">
        <v>82</v>
      </c>
      <c r="AT76" s="37" t="s">
        <v>83</v>
      </c>
      <c r="AU76" s="37" t="s">
        <v>66</v>
      </c>
      <c r="AV76" s="70">
        <v>13</v>
      </c>
    </row>
    <row r="77" spans="1:48" x14ac:dyDescent="0.3">
      <c r="A77"/>
      <c r="B77"/>
      <c r="C77"/>
      <c r="N77" s="37">
        <v>12</v>
      </c>
      <c r="O77" s="37" t="s">
        <v>242</v>
      </c>
      <c r="P77" s="37" t="s">
        <v>261</v>
      </c>
      <c r="Q77" s="37" t="s">
        <v>215</v>
      </c>
      <c r="R77" s="37" t="s">
        <v>61</v>
      </c>
      <c r="T77" s="37"/>
      <c r="U77" s="37"/>
      <c r="V77" s="37"/>
      <c r="W77" s="37"/>
      <c r="X77" s="37"/>
      <c r="Y77" s="37"/>
      <c r="Z77"/>
      <c r="AA77"/>
      <c r="AB77"/>
      <c r="AC77"/>
      <c r="AD77"/>
      <c r="AE77"/>
      <c r="AF77"/>
      <c r="AG77"/>
      <c r="AH77"/>
      <c r="AQ77"/>
      <c r="AR77" s="37" t="s">
        <v>103</v>
      </c>
      <c r="AS77" s="37" t="s">
        <v>102</v>
      </c>
      <c r="AT77" s="37" t="s">
        <v>73</v>
      </c>
      <c r="AU77" s="37" t="s">
        <v>63</v>
      </c>
      <c r="AV77" s="70">
        <v>72</v>
      </c>
    </row>
    <row r="78" spans="1:48" x14ac:dyDescent="0.3">
      <c r="A78"/>
      <c r="B78"/>
      <c r="C78"/>
      <c r="N78" s="37">
        <v>11</v>
      </c>
      <c r="O78" s="37" t="s">
        <v>84</v>
      </c>
      <c r="P78" s="37" t="s">
        <v>85</v>
      </c>
      <c r="Q78" s="37" t="s">
        <v>78</v>
      </c>
      <c r="R78" s="37" t="s">
        <v>67</v>
      </c>
      <c r="T78" s="37"/>
      <c r="U78" s="37"/>
      <c r="V78" s="37"/>
      <c r="W78" s="37"/>
      <c r="X78" s="37"/>
      <c r="Y78" s="37"/>
      <c r="Z78"/>
      <c r="AA78"/>
      <c r="AB78"/>
      <c r="AC78"/>
      <c r="AD78"/>
      <c r="AE78"/>
      <c r="AF78"/>
      <c r="AG78"/>
      <c r="AH78"/>
      <c r="AQ78"/>
      <c r="AR78" s="37" t="s">
        <v>94</v>
      </c>
      <c r="AS78" s="37" t="s">
        <v>95</v>
      </c>
      <c r="AT78" s="37" t="s">
        <v>96</v>
      </c>
      <c r="AU78" s="37" t="s">
        <v>63</v>
      </c>
      <c r="AV78" s="70">
        <v>67</v>
      </c>
    </row>
    <row r="79" spans="1:48" x14ac:dyDescent="0.3">
      <c r="A79"/>
      <c r="B79"/>
      <c r="C79"/>
      <c r="N79" s="37">
        <v>9</v>
      </c>
      <c r="O79" s="37" t="s">
        <v>245</v>
      </c>
      <c r="P79" s="37" t="s">
        <v>262</v>
      </c>
      <c r="Q79" s="37" t="s">
        <v>246</v>
      </c>
      <c r="R79" s="37" t="s">
        <v>61</v>
      </c>
      <c r="T79" s="37"/>
      <c r="U79" s="37"/>
      <c r="V79" s="37"/>
      <c r="W79" s="37"/>
      <c r="X79" s="37"/>
      <c r="Y79" s="37"/>
      <c r="Z79"/>
      <c r="AA79"/>
      <c r="AB79"/>
      <c r="AC79"/>
      <c r="AD79"/>
      <c r="AE79"/>
      <c r="AF79"/>
      <c r="AG79"/>
      <c r="AH79"/>
      <c r="AQ79"/>
      <c r="AR79" s="37" t="s">
        <v>211</v>
      </c>
      <c r="AS79" s="37" t="s">
        <v>217</v>
      </c>
      <c r="AT79" s="37" t="s">
        <v>216</v>
      </c>
      <c r="AU79" s="37" t="s">
        <v>66</v>
      </c>
      <c r="AV79" s="70">
        <v>6</v>
      </c>
    </row>
    <row r="80" spans="1:48" x14ac:dyDescent="0.3">
      <c r="A80"/>
      <c r="B80"/>
      <c r="C80"/>
      <c r="N80" s="37">
        <v>9</v>
      </c>
      <c r="O80" s="120" t="s">
        <v>313</v>
      </c>
      <c r="P80" s="37" t="s">
        <v>92</v>
      </c>
      <c r="Q80" s="37" t="s">
        <v>176</v>
      </c>
      <c r="R80" s="37" t="s">
        <v>149</v>
      </c>
      <c r="T80" s="37"/>
      <c r="U80" s="37"/>
      <c r="V80" s="37"/>
      <c r="W80" s="37"/>
      <c r="X80" s="37"/>
      <c r="Y80" s="37"/>
      <c r="Z80"/>
      <c r="AA80"/>
      <c r="AB80"/>
      <c r="AC80"/>
      <c r="AD80"/>
      <c r="AE80"/>
      <c r="AF80"/>
      <c r="AG80"/>
      <c r="AH80"/>
      <c r="AQ80"/>
      <c r="AR80"/>
      <c r="AS80" s="37" t="s">
        <v>217</v>
      </c>
      <c r="AT80" s="37" t="s">
        <v>229</v>
      </c>
      <c r="AU80" s="37" t="s">
        <v>63</v>
      </c>
      <c r="AV80" s="70">
        <v>16</v>
      </c>
    </row>
    <row r="81" spans="1:48" x14ac:dyDescent="0.3">
      <c r="A81"/>
      <c r="B81"/>
      <c r="C81"/>
      <c r="N81" s="37">
        <v>8</v>
      </c>
      <c r="O81" s="37" t="s">
        <v>144</v>
      </c>
      <c r="P81" s="37" t="s">
        <v>145</v>
      </c>
      <c r="Q81" s="37" t="s">
        <v>76</v>
      </c>
      <c r="R81" s="37" t="s">
        <v>67</v>
      </c>
      <c r="T81" s="37"/>
      <c r="U81" s="37"/>
      <c r="V81" s="37"/>
      <c r="W81" s="37"/>
      <c r="X81" s="37"/>
      <c r="Y81" s="37"/>
      <c r="Z81"/>
      <c r="AA81"/>
      <c r="AB81"/>
      <c r="AC81"/>
      <c r="AD81"/>
      <c r="AE81"/>
      <c r="AF81"/>
      <c r="AG81"/>
      <c r="AH81"/>
      <c r="AQ81"/>
      <c r="AR81"/>
      <c r="AS81" s="37" t="s">
        <v>233</v>
      </c>
      <c r="AT81" s="37" t="s">
        <v>71</v>
      </c>
      <c r="AU81" s="37" t="s">
        <v>63</v>
      </c>
      <c r="AV81" s="70">
        <v>18</v>
      </c>
    </row>
    <row r="82" spans="1:48" x14ac:dyDescent="0.3">
      <c r="A82"/>
      <c r="B82"/>
      <c r="C82"/>
      <c r="N82" s="37">
        <v>8</v>
      </c>
      <c r="O82" s="37" t="s">
        <v>247</v>
      </c>
      <c r="P82" s="37" t="s">
        <v>294</v>
      </c>
      <c r="Q82" s="37" t="s">
        <v>248</v>
      </c>
      <c r="R82" s="37" t="s">
        <v>61</v>
      </c>
      <c r="T82" s="37"/>
      <c r="U82" s="37"/>
      <c r="V82" s="37"/>
      <c r="W82" s="37"/>
      <c r="X82" s="37"/>
      <c r="Y82" s="37"/>
      <c r="Z82"/>
      <c r="AA82"/>
      <c r="AB82"/>
      <c r="AC82"/>
      <c r="AD82"/>
      <c r="AE82"/>
      <c r="AF82"/>
      <c r="AG82"/>
      <c r="AH82"/>
      <c r="AQ82"/>
      <c r="AR82"/>
      <c r="AS82" s="37" t="s">
        <v>213</v>
      </c>
      <c r="AT82" s="37" t="s">
        <v>214</v>
      </c>
      <c r="AU82" s="37" t="s">
        <v>66</v>
      </c>
      <c r="AV82" s="70">
        <v>26</v>
      </c>
    </row>
    <row r="83" spans="1:48" x14ac:dyDescent="0.3">
      <c r="A83"/>
      <c r="B83"/>
      <c r="C83"/>
      <c r="N83" s="37">
        <v>3</v>
      </c>
      <c r="O83" s="37" t="s">
        <v>181</v>
      </c>
      <c r="P83" s="37" t="s">
        <v>73</v>
      </c>
      <c r="Q83" s="37" t="s">
        <v>154</v>
      </c>
      <c r="R83" s="37" t="s">
        <v>149</v>
      </c>
      <c r="T83" s="37"/>
      <c r="U83" s="37"/>
      <c r="V83" s="37"/>
      <c r="W83" s="37"/>
      <c r="X83" s="37"/>
      <c r="Y83" s="37"/>
      <c r="Z83"/>
      <c r="AA83"/>
      <c r="AB83"/>
      <c r="AC83"/>
      <c r="AD83"/>
      <c r="AE83"/>
      <c r="AF83"/>
      <c r="AG83"/>
      <c r="AH83"/>
      <c r="AQ83"/>
      <c r="AR83" s="37" t="s">
        <v>254</v>
      </c>
      <c r="AS83" s="37" t="s">
        <v>253</v>
      </c>
      <c r="AT83" s="37" t="s">
        <v>136</v>
      </c>
      <c r="AU83" s="37" t="s">
        <v>63</v>
      </c>
      <c r="AV83" s="70">
        <v>64</v>
      </c>
    </row>
    <row r="84" spans="1:48" x14ac:dyDescent="0.3">
      <c r="A84"/>
      <c r="B84"/>
      <c r="C84"/>
      <c r="N84" s="37" t="s">
        <v>208</v>
      </c>
      <c r="O84"/>
      <c r="P84"/>
      <c r="Q84"/>
      <c r="R84"/>
      <c r="T84" s="37"/>
      <c r="U84" s="37"/>
      <c r="V84" s="37"/>
      <c r="W84" s="37"/>
      <c r="X84" s="37"/>
      <c r="Y84" s="37"/>
      <c r="Z84"/>
      <c r="AA84"/>
      <c r="AB84"/>
      <c r="AC84"/>
      <c r="AD84"/>
      <c r="AE84"/>
      <c r="AF84"/>
      <c r="AG84"/>
      <c r="AH84"/>
      <c r="AQ84"/>
      <c r="AR84" s="37" t="s">
        <v>283</v>
      </c>
      <c r="AS84" s="37" t="s">
        <v>288</v>
      </c>
      <c r="AT84" s="37" t="s">
        <v>73</v>
      </c>
      <c r="AU84" s="37" t="s">
        <v>63</v>
      </c>
      <c r="AV84" s="70">
        <v>60</v>
      </c>
    </row>
    <row r="85" spans="1:48" x14ac:dyDescent="0.3">
      <c r="A85"/>
      <c r="B85"/>
      <c r="C85"/>
      <c r="N85"/>
      <c r="O85"/>
      <c r="P85"/>
      <c r="Q85"/>
      <c r="R85"/>
      <c r="T85" s="37"/>
      <c r="U85" s="37"/>
      <c r="V85" s="37"/>
      <c r="W85" s="37"/>
      <c r="X85" s="37"/>
      <c r="Y85" s="37"/>
      <c r="Z85"/>
      <c r="AA85"/>
      <c r="AB85"/>
      <c r="AC85"/>
      <c r="AD85"/>
      <c r="AE85"/>
      <c r="AF85"/>
      <c r="AG85"/>
      <c r="AH85"/>
      <c r="AQ85"/>
      <c r="AR85" s="37" t="s">
        <v>244</v>
      </c>
      <c r="AS85" s="37" t="s">
        <v>249</v>
      </c>
      <c r="AT85" s="37" t="s">
        <v>263</v>
      </c>
      <c r="AU85" s="37" t="s">
        <v>66</v>
      </c>
      <c r="AV85" s="70">
        <v>23</v>
      </c>
    </row>
    <row r="86" spans="1:48" x14ac:dyDescent="0.3">
      <c r="A86"/>
      <c r="B86"/>
      <c r="C86"/>
      <c r="N86"/>
      <c r="O86"/>
      <c r="P86"/>
      <c r="Q86"/>
      <c r="R86"/>
      <c r="T86" s="37"/>
      <c r="U86" s="37"/>
      <c r="V86" s="37"/>
      <c r="W86" s="37"/>
      <c r="X86" s="37"/>
      <c r="Y86" s="37"/>
      <c r="Z86"/>
      <c r="AA86"/>
      <c r="AB86"/>
      <c r="AC86"/>
      <c r="AD86"/>
      <c r="AE86"/>
      <c r="AF86"/>
      <c r="AG86"/>
      <c r="AH86"/>
      <c r="AQ86"/>
      <c r="AR86"/>
      <c r="AS86" s="37" t="s">
        <v>243</v>
      </c>
      <c r="AT86" s="37" t="s">
        <v>70</v>
      </c>
      <c r="AU86" s="37" t="s">
        <v>63</v>
      </c>
      <c r="AV86" s="70">
        <v>35</v>
      </c>
    </row>
    <row r="87" spans="1:48" x14ac:dyDescent="0.3">
      <c r="A87"/>
      <c r="B87"/>
      <c r="C87"/>
      <c r="N87"/>
      <c r="O87"/>
      <c r="P87"/>
      <c r="Q87"/>
      <c r="R87"/>
      <c r="Z87"/>
      <c r="AA87"/>
      <c r="AB87"/>
      <c r="AC87"/>
      <c r="AD87"/>
      <c r="AE87"/>
      <c r="AF87"/>
      <c r="AG87"/>
      <c r="AH87"/>
      <c r="AQ87"/>
      <c r="AR87" s="37" t="s">
        <v>234</v>
      </c>
      <c r="AS87" s="37" t="s">
        <v>225</v>
      </c>
      <c r="AT87" s="37" t="s">
        <v>65</v>
      </c>
      <c r="AU87" s="37" t="s">
        <v>63</v>
      </c>
      <c r="AV87" s="70">
        <v>55</v>
      </c>
    </row>
    <row r="88" spans="1:48" x14ac:dyDescent="0.3">
      <c r="A88"/>
      <c r="B88"/>
      <c r="C88"/>
      <c r="N88"/>
      <c r="O88"/>
      <c r="P88"/>
      <c r="Q88"/>
      <c r="R88"/>
      <c r="Z88"/>
      <c r="AA88"/>
      <c r="AB88"/>
      <c r="AC88"/>
      <c r="AD88"/>
      <c r="AE88"/>
      <c r="AF88"/>
      <c r="AG88"/>
      <c r="AH88"/>
      <c r="AQ88"/>
      <c r="AR88" s="37" t="s">
        <v>252</v>
      </c>
      <c r="AS88" s="37" t="s">
        <v>257</v>
      </c>
      <c r="AT88" s="37" t="s">
        <v>265</v>
      </c>
      <c r="AU88" s="37" t="s">
        <v>63</v>
      </c>
      <c r="AV88" s="70">
        <v>32</v>
      </c>
    </row>
    <row r="89" spans="1:48" x14ac:dyDescent="0.3">
      <c r="A89"/>
      <c r="B89"/>
      <c r="C89"/>
      <c r="N89"/>
      <c r="O89"/>
      <c r="P89"/>
      <c r="Q89"/>
      <c r="R89"/>
      <c r="AD89"/>
      <c r="AE89"/>
      <c r="AF89"/>
      <c r="AG89"/>
      <c r="AH89"/>
      <c r="AR89"/>
      <c r="AS89" s="37" t="s">
        <v>289</v>
      </c>
      <c r="AT89" s="37" t="s">
        <v>290</v>
      </c>
      <c r="AU89" s="37" t="s">
        <v>63</v>
      </c>
      <c r="AV89" s="70">
        <v>20</v>
      </c>
    </row>
    <row r="90" spans="1:48" x14ac:dyDescent="0.3">
      <c r="A90"/>
      <c r="B90"/>
      <c r="C90"/>
      <c r="N90"/>
      <c r="O90"/>
      <c r="P90"/>
      <c r="Q90"/>
      <c r="R90"/>
      <c r="AD90"/>
      <c r="AE90"/>
      <c r="AF90"/>
      <c r="AG90"/>
      <c r="AH90"/>
      <c r="AR90" s="37" t="s">
        <v>258</v>
      </c>
      <c r="AS90" s="37" t="s">
        <v>291</v>
      </c>
      <c r="AT90" s="37" t="s">
        <v>266</v>
      </c>
      <c r="AU90" s="37" t="s">
        <v>66</v>
      </c>
      <c r="AV90" s="70">
        <v>49</v>
      </c>
    </row>
    <row r="91" spans="1:48" x14ac:dyDescent="0.3">
      <c r="A91"/>
      <c r="B91"/>
      <c r="C91"/>
      <c r="N91"/>
      <c r="O91"/>
      <c r="P91"/>
      <c r="Q91"/>
      <c r="R91"/>
      <c r="AD91"/>
      <c r="AE91"/>
      <c r="AF91"/>
      <c r="AG91"/>
      <c r="AH91"/>
      <c r="AR91" s="37" t="s">
        <v>238</v>
      </c>
      <c r="AS91" s="37" t="s">
        <v>224</v>
      </c>
      <c r="AT91" s="37" t="s">
        <v>73</v>
      </c>
      <c r="AU91" s="37" t="s">
        <v>63</v>
      </c>
      <c r="AV91" s="70">
        <v>44</v>
      </c>
    </row>
    <row r="92" spans="1:48" x14ac:dyDescent="0.3">
      <c r="A92"/>
      <c r="B92"/>
      <c r="C92"/>
      <c r="N92"/>
      <c r="O92"/>
      <c r="P92"/>
      <c r="Q92"/>
      <c r="R92"/>
      <c r="AD92"/>
      <c r="AE92"/>
      <c r="AF92"/>
      <c r="AG92"/>
      <c r="AH92"/>
      <c r="AR92" s="37" t="s">
        <v>256</v>
      </c>
      <c r="AS92" s="37" t="s">
        <v>255</v>
      </c>
      <c r="AT92" s="37" t="s">
        <v>88</v>
      </c>
      <c r="AU92" s="37" t="s">
        <v>63</v>
      </c>
      <c r="AV92" s="70">
        <v>41</v>
      </c>
    </row>
    <row r="93" spans="1:48" x14ac:dyDescent="0.3">
      <c r="A93"/>
      <c r="B93"/>
      <c r="C93"/>
      <c r="N93"/>
      <c r="O93"/>
      <c r="P93"/>
      <c r="Q93"/>
      <c r="R93"/>
      <c r="AD93"/>
      <c r="AE93"/>
      <c r="AF93"/>
      <c r="AG93"/>
      <c r="AH93"/>
      <c r="AR93" s="37" t="s">
        <v>235</v>
      </c>
      <c r="AS93" s="37" t="s">
        <v>230</v>
      </c>
      <c r="AT93" s="37" t="s">
        <v>231</v>
      </c>
      <c r="AU93" s="37" t="s">
        <v>63</v>
      </c>
      <c r="AV93" s="70">
        <v>37</v>
      </c>
    </row>
    <row r="94" spans="1:48" x14ac:dyDescent="0.3">
      <c r="A94"/>
      <c r="B94"/>
      <c r="C94"/>
      <c r="N94"/>
      <c r="O94"/>
      <c r="P94"/>
      <c r="Q94"/>
      <c r="R94"/>
      <c r="AD94"/>
      <c r="AE94"/>
      <c r="AF94"/>
      <c r="AG94"/>
      <c r="AH94"/>
      <c r="AR94" s="37" t="s">
        <v>146</v>
      </c>
      <c r="AS94" s="37" t="s">
        <v>147</v>
      </c>
      <c r="AT94" s="37" t="s">
        <v>148</v>
      </c>
      <c r="AU94" s="37" t="s">
        <v>63</v>
      </c>
      <c r="AV94" s="70">
        <v>35</v>
      </c>
    </row>
    <row r="95" spans="1:48" x14ac:dyDescent="0.3">
      <c r="A95"/>
      <c r="B95"/>
      <c r="C95"/>
      <c r="N95"/>
      <c r="O95"/>
      <c r="P95"/>
      <c r="Q95"/>
      <c r="R95"/>
      <c r="AD95"/>
      <c r="AE95"/>
      <c r="AF95"/>
      <c r="AG95"/>
      <c r="AH95"/>
      <c r="AR95" s="37" t="s">
        <v>200</v>
      </c>
      <c r="AS95" s="37" t="s">
        <v>201</v>
      </c>
      <c r="AT95" s="37" t="s">
        <v>202</v>
      </c>
      <c r="AU95" s="37" t="s">
        <v>63</v>
      </c>
      <c r="AV95" s="70">
        <v>24</v>
      </c>
    </row>
    <row r="96" spans="1:48" x14ac:dyDescent="0.3">
      <c r="A96"/>
      <c r="B96"/>
      <c r="C96"/>
      <c r="N96"/>
      <c r="O96"/>
      <c r="P96"/>
      <c r="Q96"/>
      <c r="R96"/>
      <c r="AD96"/>
      <c r="AE96"/>
      <c r="AF96"/>
      <c r="AG96"/>
      <c r="AH96"/>
      <c r="AR96" s="37" t="s">
        <v>237</v>
      </c>
      <c r="AS96" s="37" t="s">
        <v>232</v>
      </c>
      <c r="AT96" s="37" t="s">
        <v>68</v>
      </c>
      <c r="AU96" s="37" t="s">
        <v>63</v>
      </c>
      <c r="AV96" s="70">
        <v>17</v>
      </c>
    </row>
    <row r="97" spans="1:48" x14ac:dyDescent="0.3">
      <c r="A97"/>
      <c r="B97"/>
      <c r="C97"/>
      <c r="N97"/>
      <c r="O97"/>
      <c r="P97"/>
      <c r="Q97"/>
      <c r="R97"/>
      <c r="AD97"/>
      <c r="AE97"/>
      <c r="AF97"/>
      <c r="AG97"/>
      <c r="AH97"/>
      <c r="AR97" s="37" t="s">
        <v>111</v>
      </c>
      <c r="AS97" s="37" t="s">
        <v>112</v>
      </c>
      <c r="AT97" s="37" t="s">
        <v>113</v>
      </c>
      <c r="AU97" s="37" t="s">
        <v>66</v>
      </c>
      <c r="AV97" s="70">
        <v>16</v>
      </c>
    </row>
    <row r="98" spans="1:48" x14ac:dyDescent="0.3">
      <c r="A98"/>
      <c r="B98"/>
      <c r="C98"/>
      <c r="N98"/>
      <c r="O98"/>
      <c r="P98"/>
      <c r="AD98"/>
      <c r="AE98"/>
      <c r="AF98"/>
      <c r="AR98" s="37" t="s">
        <v>240</v>
      </c>
      <c r="AS98" s="37" t="s">
        <v>239</v>
      </c>
      <c r="AT98" s="37" t="s">
        <v>259</v>
      </c>
      <c r="AU98" s="37" t="s">
        <v>66</v>
      </c>
      <c r="AV98" s="70">
        <v>16</v>
      </c>
    </row>
    <row r="99" spans="1:48" x14ac:dyDescent="0.3">
      <c r="A99"/>
      <c r="B99"/>
      <c r="C99"/>
      <c r="N99"/>
      <c r="O99"/>
      <c r="P99"/>
      <c r="AD99"/>
      <c r="AE99"/>
      <c r="AF99"/>
      <c r="AR99" s="37" t="s">
        <v>154</v>
      </c>
      <c r="AS99" s="37" t="s">
        <v>181</v>
      </c>
      <c r="AT99" s="37" t="s">
        <v>73</v>
      </c>
      <c r="AU99" s="37" t="s">
        <v>63</v>
      </c>
      <c r="AV99" s="70">
        <v>3</v>
      </c>
    </row>
    <row r="100" spans="1:48" x14ac:dyDescent="0.3">
      <c r="A100"/>
      <c r="B100"/>
      <c r="C100"/>
      <c r="N100"/>
      <c r="O100"/>
      <c r="P100"/>
      <c r="AD100"/>
      <c r="AE100"/>
      <c r="AF100"/>
      <c r="AR100"/>
      <c r="AS100" s="37" t="s">
        <v>188</v>
      </c>
      <c r="AT100" s="37" t="s">
        <v>185</v>
      </c>
      <c r="AU100" s="37" t="s">
        <v>66</v>
      </c>
      <c r="AV100" s="70">
        <v>10</v>
      </c>
    </row>
    <row r="101" spans="1:48" x14ac:dyDescent="0.3">
      <c r="A101"/>
      <c r="B101"/>
      <c r="C101"/>
      <c r="N101"/>
      <c r="O101"/>
      <c r="P101"/>
      <c r="AD101"/>
      <c r="AE101"/>
      <c r="AF101"/>
      <c r="AR101" s="37" t="s">
        <v>246</v>
      </c>
      <c r="AS101" s="37" t="s">
        <v>245</v>
      </c>
      <c r="AT101" s="37" t="s">
        <v>262</v>
      </c>
      <c r="AU101" s="37" t="s">
        <v>63</v>
      </c>
      <c r="AV101" s="70">
        <v>9</v>
      </c>
    </row>
    <row r="102" spans="1:48" x14ac:dyDescent="0.3">
      <c r="A102"/>
      <c r="B102"/>
      <c r="C102"/>
      <c r="N102"/>
      <c r="O102"/>
      <c r="P102"/>
      <c r="AD102"/>
      <c r="AE102"/>
      <c r="AF102"/>
      <c r="AR102" s="37" t="s">
        <v>248</v>
      </c>
      <c r="AS102" s="37" t="s">
        <v>247</v>
      </c>
      <c r="AT102" s="37" t="s">
        <v>294</v>
      </c>
      <c r="AU102" s="37" t="s">
        <v>63</v>
      </c>
      <c r="AV102" s="70">
        <v>8</v>
      </c>
    </row>
    <row r="103" spans="1:48" x14ac:dyDescent="0.3">
      <c r="A103"/>
      <c r="B103"/>
      <c r="C103"/>
      <c r="N103"/>
      <c r="O103"/>
      <c r="P103"/>
      <c r="AD103"/>
      <c r="AE103"/>
      <c r="AF103"/>
      <c r="AR103" s="37" t="s">
        <v>208</v>
      </c>
      <c r="AS103"/>
      <c r="AU103"/>
      <c r="AV103" s="70">
        <v>3355</v>
      </c>
    </row>
    <row r="104" spans="1:48" x14ac:dyDescent="0.3">
      <c r="A104"/>
      <c r="B104"/>
      <c r="C104"/>
      <c r="N104"/>
      <c r="O104"/>
      <c r="P104"/>
      <c r="AD104"/>
      <c r="AE104"/>
      <c r="AF104"/>
      <c r="AR104"/>
      <c r="AS104"/>
      <c r="AU104"/>
    </row>
    <row r="105" spans="1:48" x14ac:dyDescent="0.3">
      <c r="A105"/>
      <c r="B105"/>
      <c r="C105"/>
      <c r="N105"/>
      <c r="O105"/>
      <c r="P105"/>
      <c r="AD105"/>
      <c r="AE105"/>
      <c r="AF105"/>
      <c r="AR105"/>
      <c r="AS105"/>
      <c r="AU105"/>
    </row>
    <row r="106" spans="1:48" x14ac:dyDescent="0.3">
      <c r="A106"/>
      <c r="B106"/>
      <c r="C106"/>
      <c r="N106"/>
      <c r="O106"/>
      <c r="P106"/>
      <c r="AD106"/>
      <c r="AE106"/>
      <c r="AF106"/>
      <c r="AR106"/>
      <c r="AS106"/>
      <c r="AU106"/>
    </row>
    <row r="107" spans="1:48" x14ac:dyDescent="0.3">
      <c r="A107"/>
      <c r="B107"/>
      <c r="C107"/>
      <c r="N107"/>
      <c r="O107"/>
      <c r="P107"/>
      <c r="AD107"/>
      <c r="AE107"/>
      <c r="AF107"/>
      <c r="AR107"/>
      <c r="AS107"/>
      <c r="AU107"/>
    </row>
    <row r="108" spans="1:48" x14ac:dyDescent="0.3">
      <c r="A108"/>
      <c r="B108"/>
      <c r="C108"/>
      <c r="N108"/>
      <c r="O108"/>
      <c r="P108"/>
      <c r="AD108"/>
      <c r="AE108"/>
      <c r="AF108"/>
      <c r="AR108"/>
      <c r="AS108"/>
      <c r="AU108"/>
    </row>
    <row r="109" spans="1:48" x14ac:dyDescent="0.3">
      <c r="A109"/>
      <c r="B109"/>
      <c r="C109"/>
      <c r="N109"/>
      <c r="O109"/>
      <c r="P109"/>
      <c r="AD109"/>
      <c r="AE109"/>
      <c r="AF109"/>
      <c r="AR109"/>
      <c r="AS109"/>
      <c r="AU109"/>
    </row>
    <row r="110" spans="1:48" x14ac:dyDescent="0.3">
      <c r="A110"/>
      <c r="B110"/>
      <c r="C110"/>
      <c r="N110"/>
      <c r="O110"/>
      <c r="P110"/>
      <c r="AD110"/>
      <c r="AE110"/>
      <c r="AF110"/>
      <c r="AR110"/>
      <c r="AS110"/>
      <c r="AU110"/>
    </row>
    <row r="111" spans="1:48" x14ac:dyDescent="0.3">
      <c r="A111"/>
      <c r="B111"/>
      <c r="C111"/>
      <c r="N111"/>
      <c r="O111"/>
      <c r="P111"/>
      <c r="AD111"/>
      <c r="AE111"/>
      <c r="AF111"/>
      <c r="AR111"/>
      <c r="AS111"/>
      <c r="AU111"/>
    </row>
    <row r="112" spans="1:48" x14ac:dyDescent="0.3">
      <c r="A112"/>
      <c r="B112"/>
      <c r="C112"/>
      <c r="N112"/>
      <c r="O112"/>
      <c r="P112"/>
      <c r="AD112"/>
      <c r="AE112"/>
      <c r="AF112"/>
      <c r="AR112"/>
      <c r="AS112"/>
      <c r="AU112"/>
    </row>
    <row r="113" spans="1:47" x14ac:dyDescent="0.3">
      <c r="A113"/>
      <c r="B113"/>
      <c r="C113"/>
      <c r="N113"/>
      <c r="O113"/>
      <c r="P113"/>
      <c r="AD113"/>
      <c r="AE113"/>
      <c r="AF113"/>
      <c r="AR113"/>
      <c r="AS113"/>
      <c r="AU113"/>
    </row>
    <row r="114" spans="1:47" x14ac:dyDescent="0.3">
      <c r="A114"/>
      <c r="B114"/>
      <c r="C114"/>
      <c r="N114"/>
      <c r="O114"/>
      <c r="P114"/>
      <c r="AD114"/>
      <c r="AE114"/>
      <c r="AF114"/>
      <c r="AR114"/>
      <c r="AS114"/>
      <c r="AU114"/>
    </row>
    <row r="115" spans="1:47" x14ac:dyDescent="0.3">
      <c r="A115"/>
      <c r="B115"/>
      <c r="C115"/>
      <c r="N115"/>
      <c r="O115"/>
      <c r="P115"/>
      <c r="AD115"/>
      <c r="AE115"/>
      <c r="AF115"/>
      <c r="AR115"/>
      <c r="AS115"/>
      <c r="AU115"/>
    </row>
    <row r="116" spans="1:47" x14ac:dyDescent="0.3">
      <c r="A116"/>
      <c r="B116"/>
      <c r="C116"/>
      <c r="N116"/>
      <c r="O116"/>
      <c r="P116"/>
      <c r="AD116"/>
      <c r="AE116"/>
      <c r="AF116"/>
      <c r="AR116"/>
      <c r="AS116"/>
      <c r="AU116"/>
    </row>
    <row r="117" spans="1:47" x14ac:dyDescent="0.3">
      <c r="A117"/>
      <c r="B117"/>
      <c r="C117"/>
      <c r="N117"/>
      <c r="O117"/>
      <c r="P117"/>
      <c r="AD117"/>
      <c r="AE117"/>
      <c r="AF117"/>
      <c r="AR117"/>
      <c r="AS117"/>
      <c r="AU117"/>
    </row>
    <row r="118" spans="1:47" x14ac:dyDescent="0.3">
      <c r="A118"/>
      <c r="B118"/>
      <c r="C118"/>
      <c r="N118"/>
      <c r="O118"/>
      <c r="P118"/>
      <c r="AD118"/>
      <c r="AE118"/>
      <c r="AF118"/>
      <c r="AR118"/>
      <c r="AS118"/>
      <c r="AU118"/>
    </row>
    <row r="119" spans="1:47" x14ac:dyDescent="0.3">
      <c r="A119"/>
      <c r="B119"/>
      <c r="C119"/>
      <c r="N119"/>
      <c r="O119"/>
      <c r="P119"/>
      <c r="AD119"/>
      <c r="AE119"/>
      <c r="AF119"/>
      <c r="AR119"/>
      <c r="AS119"/>
      <c r="AU119"/>
    </row>
    <row r="120" spans="1:47" x14ac:dyDescent="0.3">
      <c r="A120"/>
      <c r="B120"/>
      <c r="C120"/>
      <c r="N120"/>
      <c r="O120"/>
      <c r="P120"/>
      <c r="AD120"/>
      <c r="AE120"/>
      <c r="AF120"/>
      <c r="AR120"/>
      <c r="AS120"/>
      <c r="AU120"/>
    </row>
    <row r="121" spans="1:47" x14ac:dyDescent="0.3">
      <c r="A121"/>
      <c r="B121"/>
      <c r="C121"/>
      <c r="N121"/>
      <c r="O121"/>
      <c r="P121"/>
      <c r="AD121"/>
      <c r="AE121"/>
      <c r="AF121"/>
      <c r="AR121"/>
      <c r="AS121"/>
      <c r="AU121"/>
    </row>
    <row r="122" spans="1:47" x14ac:dyDescent="0.3">
      <c r="A122"/>
      <c r="B122"/>
      <c r="C122"/>
      <c r="N122"/>
      <c r="O122"/>
      <c r="P122"/>
      <c r="AD122"/>
      <c r="AE122"/>
      <c r="AF122"/>
      <c r="AR122"/>
      <c r="AS122"/>
      <c r="AU122"/>
    </row>
    <row r="123" spans="1:47" x14ac:dyDescent="0.3">
      <c r="A123"/>
      <c r="B123"/>
      <c r="C123"/>
      <c r="N123"/>
      <c r="O123"/>
      <c r="P123"/>
      <c r="AD123"/>
      <c r="AE123"/>
      <c r="AF123"/>
      <c r="AR123"/>
      <c r="AS123"/>
      <c r="AU123"/>
    </row>
    <row r="124" spans="1:47" x14ac:dyDescent="0.3">
      <c r="A124"/>
      <c r="B124"/>
      <c r="C124"/>
      <c r="N124"/>
      <c r="O124"/>
      <c r="P124"/>
      <c r="AD124"/>
      <c r="AE124"/>
      <c r="AF124"/>
      <c r="AR124"/>
      <c r="AS124"/>
      <c r="AU124"/>
    </row>
    <row r="125" spans="1:47" x14ac:dyDescent="0.3">
      <c r="A125"/>
      <c r="B125"/>
      <c r="C125"/>
      <c r="N125"/>
      <c r="O125"/>
      <c r="P125"/>
      <c r="AD125"/>
      <c r="AE125"/>
      <c r="AF125"/>
      <c r="AR125"/>
      <c r="AS125"/>
      <c r="AU125"/>
    </row>
    <row r="126" spans="1:47" x14ac:dyDescent="0.3">
      <c r="A126"/>
      <c r="B126"/>
      <c r="C126"/>
      <c r="N126"/>
      <c r="O126"/>
      <c r="P126"/>
      <c r="AD126"/>
      <c r="AE126"/>
      <c r="AF126"/>
      <c r="AR126"/>
      <c r="AS126"/>
      <c r="AU126"/>
    </row>
    <row r="127" spans="1:47" x14ac:dyDescent="0.3">
      <c r="A127"/>
      <c r="B127"/>
      <c r="C127"/>
      <c r="N127"/>
      <c r="O127"/>
      <c r="P127"/>
      <c r="AD127"/>
      <c r="AE127"/>
      <c r="AF127"/>
      <c r="AR127"/>
      <c r="AS127"/>
      <c r="AU127"/>
    </row>
    <row r="128" spans="1:47" x14ac:dyDescent="0.3">
      <c r="A128"/>
      <c r="B128"/>
      <c r="C128"/>
      <c r="N128"/>
      <c r="O128"/>
      <c r="P128"/>
      <c r="AD128"/>
      <c r="AE128"/>
      <c r="AF128"/>
      <c r="AR128"/>
      <c r="AS128"/>
      <c r="AU128"/>
    </row>
    <row r="129" spans="1:47" x14ac:dyDescent="0.3">
      <c r="A129"/>
      <c r="B129"/>
      <c r="C129"/>
      <c r="N129"/>
      <c r="O129"/>
      <c r="P129"/>
      <c r="AD129"/>
      <c r="AE129"/>
      <c r="AF129"/>
      <c r="AR129"/>
      <c r="AS129"/>
      <c r="AU129"/>
    </row>
    <row r="130" spans="1:47" x14ac:dyDescent="0.3">
      <c r="A130"/>
      <c r="B130"/>
      <c r="C130"/>
      <c r="N130"/>
      <c r="O130"/>
      <c r="P130"/>
      <c r="AD130"/>
      <c r="AE130"/>
      <c r="AF130"/>
      <c r="AR130"/>
      <c r="AS130"/>
      <c r="AU130"/>
    </row>
    <row r="131" spans="1:47" x14ac:dyDescent="0.3">
      <c r="A131"/>
      <c r="B131"/>
      <c r="C131"/>
      <c r="N131"/>
      <c r="O131"/>
      <c r="P131"/>
      <c r="AD131"/>
      <c r="AE131"/>
      <c r="AF131"/>
      <c r="AR131"/>
      <c r="AS131"/>
      <c r="AU131"/>
    </row>
    <row r="132" spans="1:47" x14ac:dyDescent="0.3">
      <c r="A132"/>
      <c r="B132"/>
      <c r="C132"/>
      <c r="N132"/>
      <c r="O132"/>
      <c r="P132"/>
      <c r="AD132"/>
      <c r="AE132"/>
      <c r="AF132"/>
      <c r="AR132"/>
      <c r="AS132"/>
      <c r="AU132"/>
    </row>
    <row r="133" spans="1:47" x14ac:dyDescent="0.3">
      <c r="A133"/>
      <c r="B133"/>
      <c r="C133"/>
      <c r="N133"/>
      <c r="O133"/>
      <c r="P133"/>
      <c r="AD133"/>
      <c r="AE133"/>
      <c r="AF133"/>
      <c r="AR133"/>
      <c r="AS133"/>
      <c r="AU133"/>
    </row>
    <row r="134" spans="1:47" x14ac:dyDescent="0.3">
      <c r="A134"/>
      <c r="B134"/>
      <c r="C134"/>
      <c r="N134"/>
      <c r="O134"/>
      <c r="P134"/>
      <c r="AD134"/>
      <c r="AE134"/>
      <c r="AF134"/>
      <c r="AR134"/>
      <c r="AS134"/>
      <c r="AU134"/>
    </row>
    <row r="135" spans="1:47" x14ac:dyDescent="0.3">
      <c r="A135"/>
      <c r="B135"/>
      <c r="C135"/>
      <c r="N135"/>
      <c r="O135"/>
      <c r="P135"/>
      <c r="AD135"/>
      <c r="AE135"/>
      <c r="AF135"/>
      <c r="AR135"/>
      <c r="AS135"/>
      <c r="AU135"/>
    </row>
    <row r="136" spans="1:47" x14ac:dyDescent="0.3">
      <c r="A136"/>
      <c r="B136"/>
      <c r="C136"/>
      <c r="N136"/>
      <c r="O136"/>
      <c r="P136"/>
      <c r="AD136"/>
      <c r="AE136"/>
      <c r="AF136"/>
      <c r="AR136"/>
      <c r="AS136"/>
      <c r="AU136"/>
    </row>
    <row r="137" spans="1:47" x14ac:dyDescent="0.3">
      <c r="A137"/>
      <c r="B137"/>
      <c r="C137"/>
      <c r="N137"/>
      <c r="O137"/>
      <c r="P137"/>
      <c r="AD137"/>
      <c r="AE137"/>
      <c r="AF137"/>
      <c r="AR137"/>
      <c r="AS137"/>
      <c r="AU137"/>
    </row>
    <row r="138" spans="1:47" x14ac:dyDescent="0.3">
      <c r="A138"/>
      <c r="B138"/>
      <c r="C138"/>
      <c r="N138"/>
      <c r="O138"/>
      <c r="P138"/>
      <c r="AD138"/>
      <c r="AE138"/>
      <c r="AF138"/>
      <c r="AR138"/>
      <c r="AS138"/>
      <c r="AU138"/>
    </row>
    <row r="139" spans="1:47" x14ac:dyDescent="0.3">
      <c r="A139"/>
      <c r="B139"/>
      <c r="C139"/>
      <c r="N139"/>
      <c r="O139"/>
      <c r="P139"/>
      <c r="AD139"/>
      <c r="AE139"/>
      <c r="AF139"/>
      <c r="AR139"/>
      <c r="AS139"/>
      <c r="AU139"/>
    </row>
    <row r="140" spans="1:47" x14ac:dyDescent="0.3">
      <c r="A140"/>
      <c r="B140"/>
      <c r="C140"/>
      <c r="N140"/>
      <c r="O140"/>
      <c r="P140"/>
      <c r="AD140"/>
      <c r="AE140"/>
      <c r="AF140"/>
      <c r="AR140"/>
      <c r="AS140"/>
      <c r="AU140"/>
    </row>
    <row r="141" spans="1:47" x14ac:dyDescent="0.3">
      <c r="A141"/>
      <c r="B141"/>
      <c r="C141"/>
      <c r="N141"/>
      <c r="O141"/>
      <c r="P141"/>
      <c r="AD141"/>
      <c r="AE141"/>
      <c r="AF141"/>
      <c r="AR141"/>
      <c r="AS141"/>
      <c r="AU141"/>
    </row>
    <row r="142" spans="1:47" x14ac:dyDescent="0.3">
      <c r="A142"/>
      <c r="B142"/>
      <c r="C142"/>
      <c r="N142"/>
      <c r="O142"/>
      <c r="P142"/>
      <c r="AD142"/>
      <c r="AE142"/>
      <c r="AF142"/>
      <c r="AR142"/>
      <c r="AS142"/>
      <c r="AU142"/>
    </row>
    <row r="143" spans="1:47" x14ac:dyDescent="0.3">
      <c r="A143"/>
      <c r="B143"/>
      <c r="C143"/>
      <c r="N143"/>
      <c r="O143"/>
      <c r="P143"/>
      <c r="AD143"/>
      <c r="AE143"/>
      <c r="AF143"/>
      <c r="AR143"/>
      <c r="AS143"/>
      <c r="AU143"/>
    </row>
    <row r="144" spans="1:47" x14ac:dyDescent="0.3">
      <c r="A144"/>
      <c r="B144"/>
      <c r="C144"/>
      <c r="N144"/>
      <c r="O144"/>
      <c r="P144"/>
      <c r="AD144"/>
      <c r="AE144"/>
      <c r="AF144"/>
      <c r="AR144"/>
      <c r="AS144"/>
      <c r="AU144"/>
    </row>
    <row r="145" spans="1:47" x14ac:dyDescent="0.3">
      <c r="A145"/>
      <c r="B145"/>
      <c r="C145"/>
      <c r="N145"/>
      <c r="O145"/>
      <c r="P145"/>
      <c r="AD145"/>
      <c r="AE145"/>
      <c r="AF145"/>
      <c r="AR145"/>
      <c r="AS145"/>
      <c r="AU145"/>
    </row>
    <row r="146" spans="1:47" x14ac:dyDescent="0.3">
      <c r="A146"/>
      <c r="B146"/>
      <c r="C146"/>
      <c r="N146"/>
      <c r="O146"/>
      <c r="P146"/>
      <c r="AD146"/>
      <c r="AE146"/>
      <c r="AF146"/>
      <c r="AR146"/>
      <c r="AS146"/>
      <c r="AU146"/>
    </row>
    <row r="147" spans="1:47" x14ac:dyDescent="0.3">
      <c r="A147"/>
      <c r="B147"/>
      <c r="C147"/>
      <c r="N147"/>
      <c r="O147"/>
      <c r="P147"/>
      <c r="AD147"/>
      <c r="AE147"/>
      <c r="AF147"/>
      <c r="AR147"/>
      <c r="AS147"/>
      <c r="AU147"/>
    </row>
    <row r="148" spans="1:47" x14ac:dyDescent="0.3">
      <c r="A148"/>
      <c r="B148"/>
      <c r="C148"/>
      <c r="N148"/>
      <c r="O148"/>
      <c r="P148"/>
      <c r="AD148"/>
      <c r="AE148"/>
      <c r="AF148"/>
      <c r="AR148"/>
      <c r="AS148"/>
      <c r="AU148"/>
    </row>
    <row r="149" spans="1:47" x14ac:dyDescent="0.3">
      <c r="A149"/>
      <c r="B149"/>
      <c r="C149"/>
      <c r="N149"/>
      <c r="O149"/>
      <c r="P149"/>
      <c r="AD149"/>
      <c r="AE149"/>
      <c r="AF149"/>
      <c r="AR149"/>
      <c r="AS149"/>
      <c r="AU149"/>
    </row>
    <row r="150" spans="1:47" x14ac:dyDescent="0.3">
      <c r="A150"/>
      <c r="B150"/>
      <c r="C150"/>
      <c r="N150"/>
      <c r="O150"/>
      <c r="P150"/>
      <c r="AD150"/>
      <c r="AE150"/>
      <c r="AF150"/>
      <c r="AR150"/>
      <c r="AS150"/>
      <c r="AU150"/>
    </row>
    <row r="151" spans="1:47" x14ac:dyDescent="0.3">
      <c r="A151"/>
      <c r="B151"/>
      <c r="C151"/>
      <c r="N151"/>
      <c r="O151"/>
      <c r="P151"/>
      <c r="AD151"/>
      <c r="AE151"/>
      <c r="AF151"/>
      <c r="AR151"/>
      <c r="AS151"/>
      <c r="AU151"/>
    </row>
    <row r="152" spans="1:47" x14ac:dyDescent="0.3">
      <c r="A152"/>
      <c r="B152"/>
      <c r="C152"/>
      <c r="N152"/>
      <c r="O152"/>
      <c r="P152"/>
      <c r="AD152"/>
      <c r="AE152"/>
      <c r="AF152"/>
      <c r="AR152"/>
      <c r="AS152"/>
      <c r="AU152"/>
    </row>
    <row r="153" spans="1:47" x14ac:dyDescent="0.3">
      <c r="A153"/>
      <c r="B153"/>
      <c r="C153"/>
      <c r="N153"/>
      <c r="O153"/>
      <c r="P153"/>
      <c r="AD153"/>
      <c r="AE153"/>
      <c r="AF153"/>
      <c r="AR153"/>
      <c r="AS153"/>
      <c r="AU153"/>
    </row>
    <row r="154" spans="1:47" x14ac:dyDescent="0.3">
      <c r="A154"/>
      <c r="B154"/>
      <c r="C154"/>
      <c r="N154"/>
      <c r="O154"/>
      <c r="P154"/>
      <c r="AD154"/>
      <c r="AE154"/>
      <c r="AF154"/>
      <c r="AR154"/>
      <c r="AS154"/>
      <c r="AU154"/>
    </row>
    <row r="155" spans="1:47" x14ac:dyDescent="0.3">
      <c r="A155"/>
      <c r="B155"/>
      <c r="C155"/>
      <c r="N155"/>
      <c r="O155"/>
      <c r="P155"/>
      <c r="AD155"/>
      <c r="AE155"/>
      <c r="AF155"/>
      <c r="AR155"/>
      <c r="AS155"/>
      <c r="AU155"/>
    </row>
    <row r="156" spans="1:47" x14ac:dyDescent="0.3">
      <c r="A156"/>
      <c r="B156"/>
      <c r="C156"/>
      <c r="N156"/>
      <c r="O156"/>
      <c r="P156"/>
      <c r="AD156"/>
      <c r="AE156"/>
      <c r="AF156"/>
      <c r="AR156"/>
      <c r="AS156"/>
      <c r="AU156"/>
    </row>
    <row r="157" spans="1:47" x14ac:dyDescent="0.3">
      <c r="A157"/>
      <c r="B157"/>
      <c r="C157"/>
      <c r="N157"/>
      <c r="O157"/>
      <c r="P157"/>
      <c r="AD157"/>
      <c r="AE157"/>
      <c r="AF157"/>
      <c r="AR157"/>
      <c r="AS157"/>
      <c r="AU157"/>
    </row>
    <row r="158" spans="1:47" x14ac:dyDescent="0.3">
      <c r="A158"/>
      <c r="B158"/>
      <c r="C158"/>
      <c r="N158"/>
      <c r="O158"/>
      <c r="P158"/>
      <c r="AD158"/>
      <c r="AE158"/>
      <c r="AF158"/>
      <c r="AR158"/>
      <c r="AS158"/>
      <c r="AU158"/>
    </row>
    <row r="159" spans="1:47" x14ac:dyDescent="0.3">
      <c r="A159"/>
      <c r="B159"/>
      <c r="C159"/>
      <c r="N159"/>
      <c r="O159"/>
      <c r="P159"/>
      <c r="AD159"/>
      <c r="AE159"/>
      <c r="AF159"/>
      <c r="AR159"/>
      <c r="AS159"/>
      <c r="AU159"/>
    </row>
    <row r="160" spans="1:47" x14ac:dyDescent="0.3">
      <c r="A160"/>
      <c r="B160"/>
      <c r="C160"/>
      <c r="N160"/>
      <c r="O160"/>
      <c r="P160"/>
      <c r="AD160"/>
      <c r="AE160"/>
      <c r="AF160"/>
      <c r="AR160"/>
      <c r="AS160"/>
      <c r="AU160"/>
    </row>
    <row r="161" spans="1:47" x14ac:dyDescent="0.3">
      <c r="A161"/>
      <c r="B161"/>
      <c r="C161"/>
      <c r="N161"/>
      <c r="O161"/>
      <c r="P161"/>
      <c r="AD161"/>
      <c r="AE161"/>
      <c r="AF161"/>
      <c r="AR161"/>
      <c r="AS161"/>
      <c r="AU161"/>
    </row>
    <row r="162" spans="1:47" x14ac:dyDescent="0.3">
      <c r="A162"/>
      <c r="B162"/>
      <c r="C162"/>
      <c r="N162"/>
      <c r="O162"/>
      <c r="P162"/>
      <c r="AD162"/>
      <c r="AE162"/>
      <c r="AF162"/>
      <c r="AR162"/>
      <c r="AS162"/>
      <c r="AU162"/>
    </row>
    <row r="163" spans="1:47" x14ac:dyDescent="0.3">
      <c r="A163"/>
      <c r="B163"/>
      <c r="C163"/>
      <c r="N163"/>
      <c r="O163"/>
      <c r="P163"/>
      <c r="AD163"/>
      <c r="AE163"/>
      <c r="AF163"/>
      <c r="AR163"/>
      <c r="AS163"/>
      <c r="AU163"/>
    </row>
    <row r="164" spans="1:47" x14ac:dyDescent="0.3">
      <c r="A164"/>
      <c r="B164"/>
      <c r="C164"/>
      <c r="N164"/>
      <c r="O164"/>
      <c r="P164"/>
      <c r="AD164"/>
      <c r="AE164"/>
      <c r="AF164"/>
      <c r="AR164"/>
      <c r="AS164"/>
      <c r="AU164"/>
    </row>
    <row r="165" spans="1:47" x14ac:dyDescent="0.3">
      <c r="A165"/>
      <c r="B165"/>
      <c r="C165"/>
      <c r="N165"/>
      <c r="O165"/>
      <c r="P165"/>
      <c r="AD165"/>
      <c r="AE165"/>
      <c r="AF165"/>
      <c r="AR165"/>
      <c r="AS165"/>
      <c r="AU165"/>
    </row>
    <row r="166" spans="1:47" x14ac:dyDescent="0.3">
      <c r="A166"/>
      <c r="B166"/>
      <c r="C166"/>
      <c r="N166"/>
      <c r="O166"/>
      <c r="P166"/>
      <c r="AD166"/>
      <c r="AE166"/>
      <c r="AF166"/>
      <c r="AR166"/>
      <c r="AS166"/>
      <c r="AU166"/>
    </row>
    <row r="167" spans="1:47" x14ac:dyDescent="0.3">
      <c r="A167"/>
      <c r="B167"/>
      <c r="C167"/>
      <c r="N167"/>
      <c r="O167"/>
      <c r="P167"/>
      <c r="AD167"/>
      <c r="AE167"/>
      <c r="AF167"/>
      <c r="AR167"/>
      <c r="AS167"/>
      <c r="AU167"/>
    </row>
    <row r="168" spans="1:47" x14ac:dyDescent="0.3">
      <c r="A168"/>
      <c r="B168"/>
      <c r="C168"/>
      <c r="N168"/>
      <c r="O168"/>
      <c r="P168"/>
      <c r="AD168"/>
      <c r="AE168"/>
      <c r="AF168"/>
      <c r="AR168"/>
      <c r="AS168"/>
      <c r="AU168"/>
    </row>
    <row r="169" spans="1:47" x14ac:dyDescent="0.3">
      <c r="A169"/>
      <c r="B169"/>
      <c r="C169"/>
      <c r="N169"/>
      <c r="O169"/>
      <c r="P169"/>
      <c r="AD169"/>
      <c r="AE169"/>
      <c r="AF169"/>
      <c r="AR169"/>
      <c r="AS169"/>
      <c r="AU169"/>
    </row>
    <row r="170" spans="1:47" x14ac:dyDescent="0.3">
      <c r="A170"/>
      <c r="B170"/>
      <c r="C170"/>
      <c r="N170"/>
      <c r="O170"/>
      <c r="P170"/>
      <c r="AD170"/>
      <c r="AE170"/>
      <c r="AF170"/>
      <c r="AR170"/>
      <c r="AS170"/>
      <c r="AU170"/>
    </row>
    <row r="171" spans="1:47" x14ac:dyDescent="0.3">
      <c r="A171"/>
      <c r="B171"/>
      <c r="C171"/>
      <c r="N171"/>
      <c r="O171"/>
      <c r="P171"/>
      <c r="AD171"/>
      <c r="AE171"/>
      <c r="AF171"/>
      <c r="AR171"/>
      <c r="AS171"/>
      <c r="AU171"/>
    </row>
    <row r="172" spans="1:47" x14ac:dyDescent="0.3">
      <c r="A172"/>
      <c r="B172"/>
      <c r="C172"/>
      <c r="N172"/>
      <c r="O172"/>
      <c r="P172"/>
      <c r="AD172"/>
      <c r="AE172"/>
      <c r="AF172"/>
      <c r="AR172"/>
      <c r="AS172"/>
      <c r="AU172"/>
    </row>
    <row r="173" spans="1:47" x14ac:dyDescent="0.3">
      <c r="A173"/>
      <c r="B173"/>
      <c r="C173"/>
      <c r="N173"/>
      <c r="O173"/>
      <c r="P173"/>
      <c r="AD173"/>
      <c r="AE173"/>
      <c r="AF173"/>
      <c r="AR173"/>
      <c r="AS173"/>
      <c r="AU173"/>
    </row>
    <row r="174" spans="1:47" x14ac:dyDescent="0.3">
      <c r="A174"/>
      <c r="B174"/>
      <c r="C174"/>
      <c r="N174"/>
      <c r="O174"/>
      <c r="P174"/>
      <c r="AD174"/>
      <c r="AE174"/>
      <c r="AF174"/>
      <c r="AR174"/>
      <c r="AS174"/>
      <c r="AU174"/>
    </row>
    <row r="175" spans="1:47" x14ac:dyDescent="0.3">
      <c r="A175"/>
      <c r="B175"/>
      <c r="C175"/>
      <c r="N175"/>
      <c r="O175"/>
      <c r="P175"/>
      <c r="AD175"/>
      <c r="AE175"/>
      <c r="AF175"/>
      <c r="AR175"/>
      <c r="AS175"/>
      <c r="AU175"/>
    </row>
    <row r="176" spans="1:47" x14ac:dyDescent="0.3">
      <c r="A176"/>
      <c r="B176"/>
      <c r="C176"/>
      <c r="N176"/>
      <c r="O176"/>
      <c r="P176"/>
      <c r="AD176"/>
      <c r="AE176"/>
      <c r="AF176"/>
      <c r="AR176"/>
      <c r="AS176"/>
      <c r="AU176"/>
    </row>
    <row r="177" spans="1:47" x14ac:dyDescent="0.3">
      <c r="A177"/>
      <c r="B177"/>
      <c r="C177"/>
      <c r="N177"/>
      <c r="O177"/>
      <c r="P177"/>
      <c r="AD177"/>
      <c r="AE177"/>
      <c r="AF177"/>
      <c r="AR177"/>
      <c r="AS177"/>
      <c r="AU177"/>
    </row>
    <row r="178" spans="1:47" x14ac:dyDescent="0.3">
      <c r="A178"/>
      <c r="B178"/>
      <c r="C178"/>
      <c r="N178"/>
      <c r="O178"/>
      <c r="P178"/>
      <c r="AD178"/>
      <c r="AE178"/>
      <c r="AF178"/>
      <c r="AR178"/>
      <c r="AS178"/>
      <c r="AU178"/>
    </row>
    <row r="179" spans="1:47" x14ac:dyDescent="0.3">
      <c r="A179"/>
      <c r="B179"/>
      <c r="C179"/>
      <c r="N179"/>
      <c r="O179"/>
      <c r="P179"/>
      <c r="AD179"/>
      <c r="AE179"/>
      <c r="AF179"/>
      <c r="AR179"/>
      <c r="AS179"/>
      <c r="AU179"/>
    </row>
    <row r="180" spans="1:47" x14ac:dyDescent="0.3">
      <c r="A180"/>
      <c r="B180"/>
      <c r="C180"/>
      <c r="N180"/>
      <c r="O180"/>
      <c r="P180"/>
      <c r="AD180"/>
      <c r="AE180"/>
      <c r="AF180"/>
      <c r="AR180"/>
      <c r="AS180"/>
      <c r="AU180"/>
    </row>
    <row r="181" spans="1:47" x14ac:dyDescent="0.3">
      <c r="A181"/>
      <c r="B181"/>
      <c r="C181"/>
      <c r="N181"/>
      <c r="O181"/>
      <c r="P181"/>
      <c r="AD181"/>
      <c r="AE181"/>
      <c r="AF181"/>
      <c r="AR181"/>
      <c r="AS181"/>
      <c r="AU181"/>
    </row>
    <row r="182" spans="1:47" x14ac:dyDescent="0.3">
      <c r="A182"/>
      <c r="B182"/>
      <c r="C182"/>
      <c r="N182"/>
      <c r="O182"/>
      <c r="P182"/>
      <c r="AD182"/>
      <c r="AE182"/>
      <c r="AF182"/>
      <c r="AR182"/>
      <c r="AS182"/>
      <c r="AU182"/>
    </row>
    <row r="183" spans="1:47" x14ac:dyDescent="0.3">
      <c r="A183"/>
      <c r="B183"/>
      <c r="C183"/>
      <c r="N183"/>
      <c r="O183"/>
      <c r="P183"/>
      <c r="AD183"/>
      <c r="AE183"/>
      <c r="AF183"/>
      <c r="AR183"/>
      <c r="AS183"/>
      <c r="AU183"/>
    </row>
    <row r="184" spans="1:47" x14ac:dyDescent="0.3">
      <c r="A184"/>
      <c r="B184"/>
      <c r="C184"/>
      <c r="N184"/>
      <c r="O184"/>
      <c r="P184"/>
      <c r="AD184"/>
      <c r="AE184"/>
      <c r="AF184"/>
      <c r="AR184"/>
      <c r="AS184"/>
      <c r="AU184"/>
    </row>
    <row r="185" spans="1:47" x14ac:dyDescent="0.3">
      <c r="A185"/>
      <c r="B185"/>
      <c r="C185"/>
      <c r="N185"/>
      <c r="O185"/>
      <c r="P185"/>
      <c r="AD185"/>
      <c r="AE185"/>
      <c r="AF185"/>
      <c r="AR185"/>
      <c r="AS185"/>
      <c r="AU185"/>
    </row>
    <row r="186" spans="1:47" x14ac:dyDescent="0.3">
      <c r="A186"/>
      <c r="B186"/>
      <c r="C186"/>
      <c r="N186"/>
      <c r="O186"/>
      <c r="P186"/>
      <c r="AD186"/>
      <c r="AE186"/>
      <c r="AF186"/>
      <c r="AR186"/>
      <c r="AS186"/>
      <c r="AU186"/>
    </row>
    <row r="187" spans="1:47" x14ac:dyDescent="0.3">
      <c r="A187"/>
      <c r="B187"/>
      <c r="C187"/>
      <c r="N187"/>
      <c r="O187"/>
      <c r="P187"/>
      <c r="AD187"/>
      <c r="AE187"/>
      <c r="AF187"/>
      <c r="AR187"/>
      <c r="AS187"/>
      <c r="AU187"/>
    </row>
    <row r="188" spans="1:47" x14ac:dyDescent="0.3">
      <c r="A188"/>
      <c r="B188"/>
      <c r="C188"/>
      <c r="N188"/>
      <c r="O188"/>
      <c r="P188"/>
      <c r="AD188"/>
      <c r="AE188"/>
      <c r="AF188"/>
      <c r="AR188"/>
      <c r="AS188"/>
      <c r="AU188"/>
    </row>
    <row r="189" spans="1:47" x14ac:dyDescent="0.3">
      <c r="A189"/>
      <c r="B189"/>
      <c r="C189"/>
      <c r="N189"/>
      <c r="O189"/>
      <c r="P189"/>
      <c r="AD189"/>
      <c r="AE189"/>
      <c r="AF189"/>
      <c r="AR189"/>
      <c r="AS189"/>
      <c r="AU189"/>
    </row>
    <row r="190" spans="1:47" x14ac:dyDescent="0.3">
      <c r="A190"/>
      <c r="B190"/>
      <c r="C190"/>
      <c r="N190"/>
      <c r="O190"/>
      <c r="P190"/>
      <c r="AD190"/>
      <c r="AE190"/>
      <c r="AF190"/>
      <c r="AR190"/>
      <c r="AS190"/>
      <c r="AU190"/>
    </row>
    <row r="191" spans="1:47" x14ac:dyDescent="0.3">
      <c r="A191"/>
      <c r="B191"/>
      <c r="C191"/>
      <c r="N191"/>
      <c r="O191"/>
      <c r="P191"/>
      <c r="AD191"/>
      <c r="AE191"/>
      <c r="AF191"/>
      <c r="AR191"/>
      <c r="AS191"/>
      <c r="AU191"/>
    </row>
    <row r="192" spans="1:47" x14ac:dyDescent="0.3">
      <c r="A192"/>
      <c r="B192"/>
      <c r="C192"/>
      <c r="N192"/>
      <c r="O192"/>
      <c r="P192"/>
      <c r="AD192"/>
      <c r="AE192"/>
      <c r="AF192"/>
      <c r="AR192"/>
      <c r="AS192"/>
      <c r="AU192"/>
    </row>
    <row r="193" spans="1:47" x14ac:dyDescent="0.3">
      <c r="A193"/>
      <c r="B193"/>
      <c r="C193"/>
      <c r="N193"/>
      <c r="O193"/>
      <c r="P193"/>
      <c r="AD193"/>
      <c r="AE193"/>
      <c r="AF193"/>
      <c r="AR193"/>
      <c r="AS193"/>
      <c r="AU193"/>
    </row>
    <row r="194" spans="1:47" x14ac:dyDescent="0.3">
      <c r="A194"/>
      <c r="B194"/>
      <c r="C194"/>
      <c r="N194"/>
      <c r="O194"/>
      <c r="P194"/>
      <c r="AD194"/>
      <c r="AE194"/>
      <c r="AF194"/>
      <c r="AR194"/>
      <c r="AS194"/>
      <c r="AU194"/>
    </row>
    <row r="195" spans="1:47" x14ac:dyDescent="0.3">
      <c r="A195"/>
      <c r="B195"/>
      <c r="C195"/>
      <c r="N195"/>
      <c r="O195"/>
      <c r="P195"/>
      <c r="AD195"/>
      <c r="AE195"/>
      <c r="AF195"/>
      <c r="AR195"/>
      <c r="AS195"/>
      <c r="AU195"/>
    </row>
    <row r="196" spans="1:47" x14ac:dyDescent="0.3">
      <c r="A196"/>
      <c r="B196"/>
      <c r="C196"/>
      <c r="N196"/>
      <c r="O196"/>
      <c r="P196"/>
      <c r="AD196"/>
      <c r="AE196"/>
      <c r="AF196"/>
      <c r="AR196"/>
      <c r="AS196"/>
      <c r="AU196"/>
    </row>
    <row r="197" spans="1:47" x14ac:dyDescent="0.3">
      <c r="A197"/>
      <c r="B197"/>
      <c r="C197"/>
      <c r="N197"/>
      <c r="O197"/>
      <c r="P197"/>
      <c r="AD197"/>
      <c r="AE197"/>
      <c r="AF197"/>
      <c r="AR197"/>
      <c r="AS197"/>
      <c r="AU197"/>
    </row>
    <row r="198" spans="1:47" x14ac:dyDescent="0.3">
      <c r="A198"/>
      <c r="B198"/>
      <c r="C198"/>
      <c r="N198"/>
      <c r="O198"/>
      <c r="P198"/>
      <c r="AD198"/>
      <c r="AE198"/>
      <c r="AF198"/>
      <c r="AR198"/>
      <c r="AS198"/>
      <c r="AU198"/>
    </row>
    <row r="199" spans="1:47" x14ac:dyDescent="0.3">
      <c r="A199"/>
      <c r="B199"/>
      <c r="C199"/>
      <c r="N199"/>
      <c r="O199"/>
      <c r="P199"/>
      <c r="AD199"/>
      <c r="AE199"/>
      <c r="AF199"/>
      <c r="AR199"/>
      <c r="AS199"/>
      <c r="AU199"/>
    </row>
    <row r="200" spans="1:47" x14ac:dyDescent="0.3">
      <c r="A200"/>
      <c r="B200"/>
      <c r="C200"/>
      <c r="N200"/>
      <c r="O200"/>
      <c r="P200"/>
      <c r="AD200"/>
      <c r="AE200"/>
      <c r="AF200"/>
      <c r="AR200"/>
      <c r="AS200"/>
    </row>
    <row r="201" spans="1:47" x14ac:dyDescent="0.3">
      <c r="A201"/>
      <c r="B201"/>
      <c r="C201"/>
      <c r="N201"/>
      <c r="O201"/>
      <c r="P201"/>
      <c r="AD201"/>
      <c r="AE201"/>
      <c r="AF201"/>
      <c r="AR201"/>
      <c r="AS201"/>
    </row>
    <row r="202" spans="1:47" x14ac:dyDescent="0.3">
      <c r="A202"/>
      <c r="B202"/>
      <c r="C202"/>
      <c r="N202"/>
      <c r="O202"/>
      <c r="P202"/>
      <c r="AD202"/>
      <c r="AE202"/>
      <c r="AF202"/>
      <c r="AR202"/>
      <c r="AS202"/>
    </row>
    <row r="203" spans="1:47" x14ac:dyDescent="0.3">
      <c r="A203"/>
      <c r="B203"/>
      <c r="C203"/>
      <c r="N203"/>
      <c r="O203"/>
      <c r="P203"/>
      <c r="AD203"/>
      <c r="AE203"/>
      <c r="AF203"/>
      <c r="AR203"/>
      <c r="AS203"/>
    </row>
    <row r="204" spans="1:47" x14ac:dyDescent="0.3">
      <c r="A204"/>
      <c r="B204"/>
      <c r="C204"/>
      <c r="N204"/>
      <c r="O204"/>
      <c r="P204"/>
      <c r="AD204"/>
      <c r="AE204"/>
      <c r="AF204"/>
      <c r="AR204"/>
      <c r="AS204"/>
    </row>
    <row r="205" spans="1:47" x14ac:dyDescent="0.3">
      <c r="A205"/>
      <c r="B205"/>
      <c r="C205"/>
      <c r="N205"/>
      <c r="O205"/>
      <c r="P205"/>
      <c r="AD205"/>
      <c r="AE205"/>
      <c r="AF205"/>
      <c r="AR205"/>
      <c r="AS205"/>
    </row>
    <row r="206" spans="1:47" x14ac:dyDescent="0.3">
      <c r="A206"/>
      <c r="B206"/>
      <c r="C206"/>
      <c r="N206"/>
      <c r="O206"/>
      <c r="P206"/>
      <c r="AD206"/>
      <c r="AE206"/>
      <c r="AF206"/>
      <c r="AR206"/>
      <c r="AS206"/>
    </row>
    <row r="207" spans="1:47" x14ac:dyDescent="0.3">
      <c r="A207"/>
      <c r="B207"/>
      <c r="C207"/>
      <c r="N207"/>
      <c r="O207"/>
      <c r="P207"/>
      <c r="AD207"/>
      <c r="AE207"/>
      <c r="AF207"/>
      <c r="AR207"/>
      <c r="AS207"/>
    </row>
    <row r="208" spans="1:47" x14ac:dyDescent="0.3">
      <c r="A208"/>
      <c r="B208"/>
      <c r="C208"/>
      <c r="N208"/>
      <c r="O208"/>
      <c r="P208"/>
      <c r="AD208"/>
      <c r="AE208"/>
      <c r="AF208"/>
      <c r="AR208"/>
      <c r="AS208"/>
    </row>
    <row r="209" spans="1:45" x14ac:dyDescent="0.3">
      <c r="A209"/>
      <c r="B209"/>
      <c r="C209"/>
      <c r="N209"/>
      <c r="O209"/>
      <c r="P209"/>
      <c r="AD209"/>
      <c r="AE209"/>
      <c r="AF209"/>
      <c r="AR209"/>
      <c r="AS209"/>
    </row>
    <row r="210" spans="1:45" x14ac:dyDescent="0.3">
      <c r="A210"/>
      <c r="B210"/>
      <c r="C210"/>
      <c r="N210"/>
      <c r="O210"/>
      <c r="P210"/>
      <c r="AD210"/>
      <c r="AE210"/>
      <c r="AF210"/>
      <c r="AR210"/>
      <c r="AS210"/>
    </row>
    <row r="211" spans="1:45" x14ac:dyDescent="0.3">
      <c r="A211"/>
      <c r="B211"/>
      <c r="C211"/>
      <c r="N211"/>
      <c r="O211"/>
      <c r="P211"/>
      <c r="AD211"/>
      <c r="AE211"/>
      <c r="AF211"/>
      <c r="AR211"/>
      <c r="AS211"/>
    </row>
    <row r="212" spans="1:45" x14ac:dyDescent="0.3">
      <c r="A212"/>
      <c r="B212"/>
      <c r="C212"/>
      <c r="N212"/>
      <c r="O212"/>
      <c r="P212"/>
      <c r="AD212"/>
      <c r="AE212"/>
      <c r="AF212"/>
      <c r="AR212"/>
      <c r="AS212"/>
    </row>
    <row r="213" spans="1:45" x14ac:dyDescent="0.3">
      <c r="A213"/>
      <c r="B213"/>
      <c r="C213"/>
      <c r="N213"/>
      <c r="O213"/>
      <c r="P213"/>
      <c r="AD213"/>
      <c r="AE213"/>
      <c r="AF213"/>
      <c r="AR213"/>
      <c r="AS213"/>
    </row>
    <row r="214" spans="1:45" x14ac:dyDescent="0.3">
      <c r="A214"/>
      <c r="B214"/>
      <c r="C214"/>
      <c r="N214"/>
      <c r="O214"/>
      <c r="P214"/>
      <c r="AD214"/>
      <c r="AE214"/>
      <c r="AF214"/>
      <c r="AR214"/>
      <c r="AS214"/>
    </row>
    <row r="215" spans="1:45" x14ac:dyDescent="0.3">
      <c r="A215"/>
      <c r="B215"/>
      <c r="C215"/>
      <c r="N215"/>
      <c r="O215"/>
      <c r="P215"/>
      <c r="AD215"/>
      <c r="AE215"/>
      <c r="AF215"/>
      <c r="AR215"/>
      <c r="AS215"/>
    </row>
    <row r="216" spans="1:45" x14ac:dyDescent="0.3">
      <c r="A216"/>
      <c r="B216"/>
      <c r="C216"/>
      <c r="N216"/>
      <c r="O216"/>
      <c r="P216"/>
      <c r="AD216"/>
      <c r="AE216"/>
      <c r="AF216"/>
      <c r="AR216"/>
      <c r="AS216"/>
    </row>
    <row r="217" spans="1:45" x14ac:dyDescent="0.3">
      <c r="A217"/>
      <c r="B217"/>
      <c r="C217"/>
      <c r="N217"/>
      <c r="O217"/>
      <c r="P217"/>
      <c r="AD217"/>
      <c r="AE217"/>
      <c r="AF217"/>
      <c r="AR217"/>
      <c r="AS217"/>
    </row>
    <row r="218" spans="1:45" x14ac:dyDescent="0.3">
      <c r="A218"/>
      <c r="B218"/>
      <c r="C218"/>
      <c r="N218"/>
      <c r="O218"/>
      <c r="P218"/>
      <c r="AD218"/>
      <c r="AE218"/>
      <c r="AF218"/>
      <c r="AR218"/>
      <c r="AS218"/>
    </row>
    <row r="219" spans="1:45" x14ac:dyDescent="0.3">
      <c r="A219"/>
      <c r="B219"/>
      <c r="C219"/>
      <c r="N219"/>
      <c r="O219"/>
      <c r="P219"/>
      <c r="AD219"/>
      <c r="AE219"/>
      <c r="AF219"/>
      <c r="AR219"/>
      <c r="AS219"/>
    </row>
    <row r="220" spans="1:45" x14ac:dyDescent="0.3">
      <c r="A220"/>
      <c r="B220"/>
      <c r="C220"/>
      <c r="N220"/>
      <c r="O220"/>
      <c r="P220"/>
      <c r="AD220"/>
      <c r="AE220"/>
      <c r="AF220"/>
      <c r="AR220"/>
      <c r="AS220"/>
    </row>
    <row r="221" spans="1:45" x14ac:dyDescent="0.3">
      <c r="A221"/>
      <c r="B221"/>
      <c r="C221"/>
      <c r="N221"/>
      <c r="O221"/>
      <c r="P221"/>
      <c r="AD221"/>
      <c r="AE221"/>
      <c r="AF221"/>
      <c r="AR221"/>
      <c r="AS221"/>
    </row>
    <row r="222" spans="1:45" x14ac:dyDescent="0.3">
      <c r="A222"/>
      <c r="B222"/>
      <c r="C222"/>
      <c r="N222"/>
      <c r="O222"/>
      <c r="P222"/>
      <c r="AD222"/>
      <c r="AE222"/>
      <c r="AF222"/>
      <c r="AR222"/>
      <c r="AS222"/>
    </row>
    <row r="223" spans="1:45" x14ac:dyDescent="0.3">
      <c r="A223"/>
      <c r="B223"/>
      <c r="C223"/>
      <c r="N223"/>
      <c r="O223"/>
      <c r="P223"/>
      <c r="AD223"/>
      <c r="AE223"/>
      <c r="AF223"/>
      <c r="AR223"/>
      <c r="AS223"/>
    </row>
    <row r="224" spans="1:45" x14ac:dyDescent="0.3">
      <c r="A224"/>
      <c r="B224"/>
      <c r="C224"/>
      <c r="N224"/>
      <c r="O224"/>
      <c r="P224"/>
      <c r="AD224"/>
      <c r="AE224"/>
      <c r="AF224"/>
      <c r="AR224"/>
      <c r="AS224"/>
    </row>
    <row r="225" spans="1:45" x14ac:dyDescent="0.3">
      <c r="A225"/>
      <c r="B225"/>
      <c r="C225"/>
      <c r="N225"/>
      <c r="O225"/>
      <c r="P225"/>
      <c r="AD225"/>
      <c r="AE225"/>
      <c r="AF225"/>
      <c r="AR225"/>
      <c r="AS225"/>
    </row>
    <row r="226" spans="1:45" x14ac:dyDescent="0.3">
      <c r="A226"/>
      <c r="B226"/>
      <c r="C226"/>
      <c r="N226"/>
      <c r="O226"/>
      <c r="P226"/>
      <c r="AD226"/>
      <c r="AE226"/>
      <c r="AF226"/>
      <c r="AR226"/>
      <c r="AS226"/>
    </row>
    <row r="227" spans="1:45" x14ac:dyDescent="0.3">
      <c r="A227"/>
      <c r="B227"/>
      <c r="C227"/>
      <c r="N227"/>
      <c r="O227"/>
      <c r="P227"/>
      <c r="AD227"/>
      <c r="AE227"/>
      <c r="AF227"/>
      <c r="AR227"/>
      <c r="AS227"/>
    </row>
    <row r="228" spans="1:45" x14ac:dyDescent="0.3">
      <c r="A228"/>
      <c r="B228"/>
      <c r="C228"/>
      <c r="N228"/>
      <c r="O228"/>
      <c r="P228"/>
      <c r="AD228"/>
      <c r="AE228"/>
      <c r="AF228"/>
      <c r="AR228"/>
      <c r="AS228"/>
    </row>
    <row r="229" spans="1:45" x14ac:dyDescent="0.3">
      <c r="AR229"/>
      <c r="AS229"/>
    </row>
    <row r="230" spans="1:45" x14ac:dyDescent="0.3">
      <c r="AR230"/>
      <c r="AS230"/>
    </row>
    <row r="231" spans="1:45" x14ac:dyDescent="0.3">
      <c r="AR231"/>
      <c r="AS231"/>
    </row>
    <row r="232" spans="1:45" x14ac:dyDescent="0.3">
      <c r="AR232"/>
      <c r="AS232"/>
    </row>
    <row r="233" spans="1:45" x14ac:dyDescent="0.3">
      <c r="AR233"/>
      <c r="AS233"/>
    </row>
    <row r="234" spans="1:45" x14ac:dyDescent="0.3">
      <c r="AR234"/>
      <c r="AS234"/>
    </row>
    <row r="235" spans="1:45" x14ac:dyDescent="0.3">
      <c r="AR235"/>
      <c r="AS235"/>
    </row>
    <row r="236" spans="1:45" x14ac:dyDescent="0.3">
      <c r="AR236"/>
      <c r="AS236"/>
    </row>
    <row r="237" spans="1:45" x14ac:dyDescent="0.3">
      <c r="AR237"/>
      <c r="AS237"/>
    </row>
    <row r="238" spans="1:45" x14ac:dyDescent="0.3">
      <c r="AR238"/>
      <c r="AS238"/>
    </row>
    <row r="239" spans="1:45" x14ac:dyDescent="0.3">
      <c r="AR239"/>
      <c r="AS239"/>
    </row>
    <row r="240" spans="1:45" x14ac:dyDescent="0.3">
      <c r="AR240"/>
      <c r="AS240"/>
    </row>
    <row r="241" spans="44:45" x14ac:dyDescent="0.3">
      <c r="AR241"/>
      <c r="AS241"/>
    </row>
    <row r="242" spans="44:45" x14ac:dyDescent="0.3">
      <c r="AR242"/>
      <c r="AS242"/>
    </row>
    <row r="243" spans="44:45" x14ac:dyDescent="0.3">
      <c r="AR243"/>
      <c r="AS243"/>
    </row>
    <row r="244" spans="44:45" x14ac:dyDescent="0.3">
      <c r="AR244"/>
      <c r="AS244"/>
    </row>
    <row r="245" spans="44:45" x14ac:dyDescent="0.3">
      <c r="AR245"/>
      <c r="AS245"/>
    </row>
    <row r="246" spans="44:45" x14ac:dyDescent="0.3">
      <c r="AR246"/>
      <c r="AS246"/>
    </row>
    <row r="247" spans="44:45" x14ac:dyDescent="0.3">
      <c r="AR247"/>
      <c r="AS247"/>
    </row>
    <row r="248" spans="44:45" x14ac:dyDescent="0.3">
      <c r="AR248"/>
      <c r="AS248"/>
    </row>
    <row r="249" spans="44:45" x14ac:dyDescent="0.3">
      <c r="AR249"/>
      <c r="AS249"/>
    </row>
    <row r="250" spans="44:45" x14ac:dyDescent="0.3">
      <c r="AR250"/>
      <c r="AS250"/>
    </row>
    <row r="251" spans="44:45" x14ac:dyDescent="0.3">
      <c r="AR251"/>
      <c r="AS251"/>
    </row>
    <row r="252" spans="44:45" x14ac:dyDescent="0.3">
      <c r="AR252"/>
      <c r="AS252"/>
    </row>
    <row r="253" spans="44:45" x14ac:dyDescent="0.3">
      <c r="AR253"/>
      <c r="AS253"/>
    </row>
    <row r="254" spans="44:45" x14ac:dyDescent="0.3">
      <c r="AR254"/>
      <c r="AS254"/>
    </row>
    <row r="255" spans="44:45" x14ac:dyDescent="0.3">
      <c r="AR255"/>
      <c r="AS255"/>
    </row>
    <row r="256" spans="44:45" x14ac:dyDescent="0.3">
      <c r="AR256"/>
      <c r="AS256"/>
    </row>
    <row r="257" spans="44:45" x14ac:dyDescent="0.3">
      <c r="AR257"/>
      <c r="AS257"/>
    </row>
    <row r="258" spans="44:45" x14ac:dyDescent="0.3">
      <c r="AR258"/>
      <c r="AS258"/>
    </row>
    <row r="259" spans="44:45" x14ac:dyDescent="0.3">
      <c r="AR259"/>
      <c r="AS259"/>
    </row>
    <row r="260" spans="44:45" x14ac:dyDescent="0.3">
      <c r="AR260"/>
      <c r="AS260"/>
    </row>
    <row r="261" spans="44:45" x14ac:dyDescent="0.3">
      <c r="AR261"/>
      <c r="AS261"/>
    </row>
    <row r="262" spans="44:45" x14ac:dyDescent="0.3">
      <c r="AR262"/>
      <c r="AS262"/>
    </row>
    <row r="263" spans="44:45" x14ac:dyDescent="0.3">
      <c r="AR263"/>
      <c r="AS263"/>
    </row>
    <row r="264" spans="44:45" x14ac:dyDescent="0.3">
      <c r="AR264"/>
      <c r="AS264"/>
    </row>
    <row r="265" spans="44:45" x14ac:dyDescent="0.3">
      <c r="AR265"/>
      <c r="AS265"/>
    </row>
    <row r="266" spans="44:45" x14ac:dyDescent="0.3">
      <c r="AR266"/>
      <c r="AS266"/>
    </row>
    <row r="267" spans="44:45" x14ac:dyDescent="0.3">
      <c r="AR267"/>
      <c r="AS267"/>
    </row>
    <row r="268" spans="44:45" x14ac:dyDescent="0.3">
      <c r="AR268"/>
      <c r="AS268"/>
    </row>
    <row r="269" spans="44:45" x14ac:dyDescent="0.3">
      <c r="AR269"/>
      <c r="AS269"/>
    </row>
    <row r="270" spans="44:45" x14ac:dyDescent="0.3">
      <c r="AR270"/>
      <c r="AS270"/>
    </row>
    <row r="271" spans="44:45" x14ac:dyDescent="0.3">
      <c r="AR271"/>
      <c r="AS271"/>
    </row>
    <row r="272" spans="44:45" x14ac:dyDescent="0.3">
      <c r="AR272"/>
      <c r="AS272"/>
    </row>
    <row r="273" spans="44:45" x14ac:dyDescent="0.3">
      <c r="AR273"/>
      <c r="AS273"/>
    </row>
    <row r="274" spans="44:45" x14ac:dyDescent="0.3">
      <c r="AR274"/>
      <c r="AS274"/>
    </row>
    <row r="275" spans="44:45" x14ac:dyDescent="0.3">
      <c r="AR275"/>
      <c r="AS275"/>
    </row>
    <row r="276" spans="44:45" x14ac:dyDescent="0.3">
      <c r="AR276"/>
      <c r="AS276"/>
    </row>
    <row r="277" spans="44:45" x14ac:dyDescent="0.3">
      <c r="AR277"/>
      <c r="AS277"/>
    </row>
    <row r="278" spans="44:45" x14ac:dyDescent="0.3">
      <c r="AR278"/>
      <c r="AS278"/>
    </row>
    <row r="279" spans="44:45" x14ac:dyDescent="0.3">
      <c r="AR279"/>
      <c r="AS279"/>
    </row>
    <row r="280" spans="44:45" x14ac:dyDescent="0.3">
      <c r="AR280"/>
      <c r="AS280"/>
    </row>
    <row r="281" spans="44:45" x14ac:dyDescent="0.3">
      <c r="AR281"/>
      <c r="AS281"/>
    </row>
    <row r="282" spans="44:45" x14ac:dyDescent="0.3">
      <c r="AR282"/>
      <c r="AS282"/>
    </row>
    <row r="283" spans="44:45" x14ac:dyDescent="0.3">
      <c r="AR283"/>
      <c r="AS283"/>
    </row>
    <row r="284" spans="44:45" x14ac:dyDescent="0.3">
      <c r="AR284"/>
      <c r="AS284"/>
    </row>
    <row r="285" spans="44:45" x14ac:dyDescent="0.3">
      <c r="AR285"/>
      <c r="AS285"/>
    </row>
    <row r="286" spans="44:45" x14ac:dyDescent="0.3">
      <c r="AR286"/>
      <c r="AS286"/>
    </row>
    <row r="287" spans="44:45" x14ac:dyDescent="0.3">
      <c r="AR287"/>
      <c r="AS287"/>
    </row>
    <row r="288" spans="44:45" x14ac:dyDescent="0.3">
      <c r="AR288"/>
      <c r="AS288"/>
    </row>
    <row r="289" spans="44:45" x14ac:dyDescent="0.3">
      <c r="AR289"/>
      <c r="AS289"/>
    </row>
    <row r="290" spans="44:45" x14ac:dyDescent="0.3">
      <c r="AR290"/>
      <c r="AS290"/>
    </row>
  </sheetData>
  <mergeCells count="1">
    <mergeCell ref="B1:L1"/>
  </mergeCells>
  <pageMargins left="0.7" right="0.7" top="0.75" bottom="0.75" header="0.3" footer="0.3"/>
  <pageSetup paperSize="9" orientation="portrait" horizontalDpi="1200" verticalDpi="12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BILAN DES 4 FDM</vt:lpstr>
      <vt:lpstr>BILAN POUR TCD TRAVAIL EN COURS</vt:lpstr>
      <vt:lpstr>TCD RESULTATS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BLADT</dc:creator>
  <cp:lastModifiedBy>Administrateur</cp:lastModifiedBy>
  <cp:lastPrinted>2026-02-08T16:15:32Z</cp:lastPrinted>
  <dcterms:created xsi:type="dcterms:W3CDTF">2026-01-19T07:11:03Z</dcterms:created>
  <dcterms:modified xsi:type="dcterms:W3CDTF">2026-02-08T16:17:15Z</dcterms:modified>
</cp:coreProperties>
</file>